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231"/>
  <workbookPr defaultThemeVersion="124226"/>
  <mc:AlternateContent xmlns:mc="http://schemas.openxmlformats.org/markup-compatibility/2006">
    <mc:Choice Requires="x15">
      <x15ac:absPath xmlns:x15ac="http://schemas.microsoft.com/office/spreadsheetml/2010/11/ac" url="C:\Users\PowerUser\Documents\IEPIRKUMI\MEDIKAMENTI\2018\Pretendentu Tehniskās spec\"/>
    </mc:Choice>
  </mc:AlternateContent>
  <xr:revisionPtr revIDLastSave="0" documentId="13_ncr:1_{610DB286-C128-443D-B8A1-82D8DD3EBD45}" xr6:coauthVersionLast="40" xr6:coauthVersionMax="40" xr10:uidLastSave="{00000000-0000-0000-0000-000000000000}"/>
  <bookViews>
    <workbookView xWindow="90" yWindow="0" windowWidth="28710" windowHeight="15600" xr2:uid="{00000000-000D-0000-FFFF-FFFF00000000}"/>
  </bookViews>
  <sheets>
    <sheet name="Medicīnas preces" sheetId="1" r:id="rId1"/>
    <sheet name="Dezinfekcijas līdzekļi" sheetId="3" r:id="rId2"/>
    <sheet name="Medikamenti" sheetId="4" r:id="rId3"/>
    <sheet name="Laboratorija" sheetId="5" r:id="rId4"/>
  </sheets>
  <calcPr calcId="181029"/>
</workbook>
</file>

<file path=xl/calcChain.xml><?xml version="1.0" encoding="utf-8"?>
<calcChain xmlns="http://schemas.openxmlformats.org/spreadsheetml/2006/main">
  <c r="M160" i="1" l="1"/>
  <c r="N160" i="1" s="1"/>
  <c r="M161" i="1"/>
  <c r="N161" i="1" s="1"/>
  <c r="M162" i="1"/>
  <c r="N162" i="1" s="1"/>
  <c r="M163" i="1"/>
  <c r="N163" i="1" s="1"/>
  <c r="M164" i="1"/>
  <c r="N164" i="1" s="1"/>
  <c r="M165" i="1"/>
  <c r="N165" i="1" s="1"/>
  <c r="M166" i="1"/>
  <c r="N166" i="1" s="1"/>
  <c r="M167" i="1"/>
  <c r="N167" i="1" s="1"/>
  <c r="M168" i="1"/>
  <c r="N168" i="1" s="1"/>
  <c r="M169" i="1"/>
  <c r="N169" i="1" s="1"/>
  <c r="M170" i="1"/>
  <c r="N170" i="1" s="1"/>
  <c r="M171" i="1"/>
  <c r="N171" i="1" s="1"/>
  <c r="M172" i="1"/>
  <c r="N172" i="1" s="1"/>
  <c r="M173" i="1"/>
  <c r="N173" i="1" s="1"/>
  <c r="M174" i="1"/>
  <c r="N174" i="1" s="1"/>
  <c r="M175" i="1"/>
  <c r="N175" i="1" s="1"/>
  <c r="M176" i="1"/>
  <c r="N176" i="1" s="1"/>
  <c r="M177" i="1"/>
  <c r="N177" i="1" s="1"/>
  <c r="M178" i="1"/>
  <c r="N178" i="1" s="1"/>
  <c r="M179" i="1"/>
  <c r="N179" i="1" s="1"/>
  <c r="M180" i="1"/>
  <c r="N180" i="1" s="1"/>
  <c r="M181" i="1"/>
  <c r="N181" i="1" s="1"/>
  <c r="M182" i="1"/>
  <c r="N182" i="1" s="1"/>
  <c r="M157" i="1"/>
  <c r="N157" i="1" s="1"/>
  <c r="M158" i="1"/>
  <c r="N158" i="1" s="1"/>
  <c r="M159" i="1"/>
  <c r="N159" i="1" s="1"/>
  <c r="M156" i="1"/>
  <c r="N156" i="1" s="1"/>
  <c r="M69" i="1" l="1"/>
  <c r="N69" i="1" s="1"/>
  <c r="N70" i="1"/>
  <c r="M300" i="1" l="1"/>
  <c r="N300" i="1" s="1"/>
  <c r="N301" i="1" s="1"/>
  <c r="M220" i="1"/>
  <c r="N220" i="1"/>
  <c r="M221" i="1"/>
  <c r="N221" i="1"/>
  <c r="M222" i="1"/>
  <c r="N222" i="1"/>
  <c r="N219" i="1"/>
  <c r="M219" i="1"/>
  <c r="M223" i="1" s="1"/>
  <c r="N146" i="1"/>
  <c r="M146" i="1"/>
  <c r="M144" i="1"/>
  <c r="N144" i="1"/>
  <c r="M145" i="1"/>
  <c r="N145" i="1"/>
  <c r="N148" i="1" l="1"/>
  <c r="N223" i="1"/>
  <c r="M148" i="1"/>
  <c r="M301" i="1"/>
  <c r="M293" i="1"/>
  <c r="N293" i="1" s="1"/>
  <c r="M292" i="1"/>
  <c r="N292" i="1" s="1"/>
  <c r="M291" i="1"/>
  <c r="N291" i="1" s="1"/>
  <c r="M203" i="1"/>
  <c r="N203" i="1" s="1"/>
  <c r="M202" i="1"/>
  <c r="N202" i="1" s="1"/>
  <c r="M205" i="1" l="1"/>
  <c r="N205" i="1" s="1"/>
  <c r="M295" i="1"/>
  <c r="N295" i="1" s="1"/>
  <c r="N199" i="1"/>
  <c r="N191" i="1"/>
  <c r="M199" i="1"/>
  <c r="M198" i="1"/>
  <c r="N198" i="1" s="1"/>
  <c r="M197" i="1"/>
  <c r="N197" i="1" s="1"/>
  <c r="M196" i="1"/>
  <c r="N196" i="1" s="1"/>
  <c r="M195" i="1"/>
  <c r="N195" i="1" s="1"/>
  <c r="M194" i="1"/>
  <c r="N194" i="1" s="1"/>
  <c r="M193" i="1"/>
  <c r="N193" i="1" s="1"/>
  <c r="M192" i="1"/>
  <c r="N192" i="1" s="1"/>
  <c r="M191" i="1"/>
  <c r="L12" i="5"/>
  <c r="K12" i="5"/>
  <c r="K112" i="5"/>
  <c r="K115" i="5" s="1"/>
  <c r="K107" i="5"/>
  <c r="L107" i="5" s="1"/>
  <c r="K106" i="5"/>
  <c r="L106" i="5" s="1"/>
  <c r="K95" i="5"/>
  <c r="L95" i="5" s="1"/>
  <c r="K94" i="5"/>
  <c r="L94" i="5" s="1"/>
  <c r="K96" i="5"/>
  <c r="L96" i="5" s="1"/>
  <c r="K97" i="5"/>
  <c r="L97" i="5" s="1"/>
  <c r="L99" i="5" s="1"/>
  <c r="K28" i="5"/>
  <c r="K27" i="5"/>
  <c r="L27" i="5" s="1"/>
  <c r="K26" i="5"/>
  <c r="L26" i="5" s="1"/>
  <c r="L112" i="5" l="1"/>
  <c r="L115" i="5" s="1"/>
  <c r="L28" i="5"/>
  <c r="L110" i="5"/>
  <c r="K99" i="5"/>
  <c r="M200" i="1"/>
  <c r="N200" i="1" s="1"/>
  <c r="K110" i="5"/>
  <c r="K23" i="5"/>
  <c r="K24" i="5" s="1"/>
  <c r="L19" i="5"/>
  <c r="L18" i="5"/>
  <c r="L21" i="5" s="1"/>
  <c r="K19" i="5"/>
  <c r="K18" i="5"/>
  <c r="K21" i="5" s="1"/>
  <c r="L23" i="5" l="1"/>
  <c r="L24" i="5" s="1"/>
  <c r="K15" i="5"/>
  <c r="L15" i="5" s="1"/>
  <c r="K8" i="5"/>
  <c r="L8" i="5" s="1"/>
  <c r="K7" i="5"/>
  <c r="L7" i="5" s="1"/>
  <c r="K6" i="5"/>
  <c r="L6" i="5" s="1"/>
  <c r="K5" i="5"/>
  <c r="K10" i="5" s="1"/>
  <c r="L10" i="5" s="1"/>
  <c r="L5" i="5" l="1"/>
  <c r="K14" i="5"/>
  <c r="L14" i="5" s="1"/>
  <c r="K13" i="5"/>
  <c r="K16" i="5" l="1"/>
  <c r="L13" i="5"/>
  <c r="L16" i="5" s="1"/>
</calcChain>
</file>

<file path=xl/sharedStrings.xml><?xml version="1.0" encoding="utf-8"?>
<sst xmlns="http://schemas.openxmlformats.org/spreadsheetml/2006/main" count="2971" uniqueCount="1705">
  <si>
    <t>Iep. Daļas Nr.</t>
  </si>
  <si>
    <t>Nosaukums</t>
  </si>
  <si>
    <t>Tehniskā specifikācija</t>
  </si>
  <si>
    <t>Izmērs</t>
  </si>
  <si>
    <t>Forma</t>
  </si>
  <si>
    <t>Minimālais nepieciešamais daudzums 36 mēnešos</t>
  </si>
  <si>
    <t>Piedāvātās preces apraksts</t>
  </si>
  <si>
    <t>Ražotājs/ valsts</t>
  </si>
  <si>
    <t xml:space="preserve">Reģistrācijas apliecības Nr. vai CE/ ZR reģistrācijas Nr.  </t>
  </si>
  <si>
    <t>Komentāri</t>
  </si>
  <si>
    <t>Standarta universālais komplekts sterils</t>
  </si>
  <si>
    <r>
      <rPr>
        <b/>
        <sz val="10"/>
        <rFont val="Times New Roman"/>
        <family val="1"/>
        <charset val="186"/>
      </rPr>
      <t>1.</t>
    </r>
    <r>
      <rPr>
        <sz val="10"/>
        <rFont val="Times New Roman"/>
        <family val="1"/>
        <charset val="186"/>
      </rPr>
      <t>1</t>
    </r>
    <r>
      <rPr>
        <b/>
        <sz val="10"/>
        <rFont val="Times New Roman"/>
        <family val="1"/>
        <charset val="186"/>
      </rPr>
      <t xml:space="preserve"> </t>
    </r>
    <r>
      <rPr>
        <sz val="10"/>
        <rFont val="Times New Roman"/>
        <family val="1"/>
        <charset val="186"/>
      </rPr>
      <t>Meijo instrumentu galda pārklājs 79x145</t>
    </r>
  </si>
  <si>
    <t>kompl.</t>
  </si>
  <si>
    <r>
      <rPr>
        <b/>
        <sz val="10"/>
        <rFont val="Times New Roman"/>
        <family val="1"/>
        <charset val="186"/>
      </rPr>
      <t>2</t>
    </r>
    <r>
      <rPr>
        <sz val="10"/>
        <rFont val="Times New Roman"/>
        <family val="1"/>
        <charset val="186"/>
      </rPr>
      <t xml:space="preserve">.2 pašlīpošie dvieļi 90x75cm-4 kārtas </t>
    </r>
  </si>
  <si>
    <r>
      <rPr>
        <b/>
        <sz val="10"/>
        <rFont val="Times New Roman"/>
        <family val="1"/>
        <charset val="186"/>
      </rPr>
      <t>3</t>
    </r>
    <r>
      <rPr>
        <sz val="10"/>
        <rFont val="Times New Roman"/>
        <family val="1"/>
        <charset val="186"/>
      </rPr>
      <t xml:space="preserve">..4  dvieļi 19x25cm </t>
    </r>
  </si>
  <si>
    <r>
      <rPr>
        <b/>
        <sz val="10"/>
        <rFont val="Times New Roman"/>
        <family val="1"/>
        <charset val="186"/>
      </rPr>
      <t>4</t>
    </r>
    <r>
      <rPr>
        <sz val="10"/>
        <rFont val="Times New Roman"/>
        <family val="1"/>
        <charset val="186"/>
      </rPr>
      <t>.1 Oper. līplenta 9x49cm</t>
    </r>
  </si>
  <si>
    <r>
      <rPr>
        <b/>
        <sz val="10"/>
        <rFont val="Times New Roman"/>
        <family val="1"/>
        <charset val="186"/>
      </rPr>
      <t>5</t>
    </r>
    <r>
      <rPr>
        <sz val="10"/>
        <rFont val="Times New Roman"/>
        <family val="1"/>
        <charset val="186"/>
      </rPr>
      <t>. 1 pašlīpošais palags 175x175cm-4 kārtas</t>
    </r>
  </si>
  <si>
    <r>
      <rPr>
        <b/>
        <sz val="10"/>
        <rFont val="Times New Roman"/>
        <family val="1"/>
        <charset val="186"/>
      </rPr>
      <t>6</t>
    </r>
    <r>
      <rPr>
        <sz val="10"/>
        <rFont val="Times New Roman"/>
        <family val="1"/>
        <charset val="186"/>
      </rPr>
      <t>. 1 pašlīpošais palags 150x240cm-4 kārtas</t>
    </r>
  </si>
  <si>
    <r>
      <rPr>
        <b/>
        <sz val="10"/>
        <rFont val="Times New Roman"/>
        <family val="1"/>
        <charset val="186"/>
      </rPr>
      <t>7</t>
    </r>
    <r>
      <rPr>
        <sz val="10"/>
        <rFont val="Times New Roman"/>
        <family val="1"/>
        <charset val="186"/>
      </rPr>
      <t>.instrumentu galda pārklājs 150x190cm-1gab</t>
    </r>
  </si>
  <si>
    <t>Komplekts gūžas operācijām sterils</t>
  </si>
  <si>
    <r>
      <rPr>
        <b/>
        <sz val="10"/>
        <rFont val="Times New Roman"/>
        <family val="1"/>
        <charset val="186"/>
      </rPr>
      <t>1</t>
    </r>
    <r>
      <rPr>
        <sz val="10"/>
        <rFont val="Times New Roman"/>
        <family val="1"/>
        <charset val="186"/>
      </rPr>
      <t>.1Meijo instrumentu galda pārklājs- stiprināts 79x145-1gab</t>
    </r>
  </si>
  <si>
    <r>
      <rPr>
        <b/>
        <sz val="10"/>
        <rFont val="Times New Roman"/>
        <family val="1"/>
        <charset val="186"/>
      </rPr>
      <t>2</t>
    </r>
    <r>
      <rPr>
        <sz val="10"/>
        <rFont val="Times New Roman"/>
        <family val="1"/>
        <charset val="186"/>
      </rPr>
      <t>. 4 Dvieļi 19x25-4gab</t>
    </r>
  </si>
  <si>
    <r>
      <rPr>
        <b/>
        <sz val="10"/>
        <rFont val="Times New Roman"/>
        <family val="1"/>
        <charset val="186"/>
      </rPr>
      <t>3</t>
    </r>
    <r>
      <rPr>
        <sz val="10"/>
        <rFont val="Times New Roman"/>
        <family val="1"/>
        <charset val="186"/>
      </rPr>
      <t>. 2 pašlīpošie dvieļi 75x90cm- 4 kārtas</t>
    </r>
  </si>
  <si>
    <r>
      <rPr>
        <b/>
        <sz val="10"/>
        <rFont val="Times New Roman"/>
        <family val="1"/>
        <charset val="186"/>
      </rPr>
      <t xml:space="preserve">4. </t>
    </r>
    <r>
      <rPr>
        <sz val="10"/>
        <rFont val="Times New Roman"/>
        <family val="1"/>
        <charset val="186"/>
      </rPr>
      <t xml:space="preserve">1 Instrumentu </t>
    </r>
    <r>
      <rPr>
        <b/>
        <sz val="10"/>
        <rFont val="Times New Roman"/>
        <family val="1"/>
        <charset val="186"/>
      </rPr>
      <t>g</t>
    </r>
    <r>
      <rPr>
        <sz val="10"/>
        <rFont val="Times New Roman"/>
        <family val="1"/>
        <charset val="186"/>
      </rPr>
      <t>alda pārklājs 150x190 cm</t>
    </r>
  </si>
  <si>
    <r>
      <rPr>
        <b/>
        <sz val="10"/>
        <rFont val="Times New Roman"/>
        <family val="1"/>
        <charset val="186"/>
      </rPr>
      <t>5.</t>
    </r>
    <r>
      <rPr>
        <sz val="10"/>
        <rFont val="Times New Roman"/>
        <family val="1"/>
        <charset val="186"/>
      </rPr>
      <t>1 Zeķveida pārklājs32x120cm, šķidrumu necaurlaidīgs</t>
    </r>
  </si>
  <si>
    <r>
      <rPr>
        <b/>
        <sz val="10"/>
        <rFont val="Times New Roman"/>
        <family val="1"/>
        <charset val="186"/>
      </rPr>
      <t>6</t>
    </r>
    <r>
      <rPr>
        <sz val="10"/>
        <rFont val="Times New Roman"/>
        <family val="1"/>
        <charset val="186"/>
      </rPr>
      <t xml:space="preserve">. 3 operāciju  līplentas 9x49cm </t>
    </r>
  </si>
  <si>
    <r>
      <rPr>
        <b/>
        <sz val="10"/>
        <rFont val="Times New Roman"/>
        <family val="1"/>
        <charset val="186"/>
      </rPr>
      <t>7</t>
    </r>
    <r>
      <rPr>
        <sz val="10"/>
        <rFont val="Times New Roman"/>
        <family val="1"/>
        <charset val="186"/>
      </rPr>
      <t>.  1  šķeltais palags 200x260cm ar šķēlumu 20x120cm- 4 kārtas</t>
    </r>
  </si>
  <si>
    <r>
      <rPr>
        <b/>
        <sz val="10"/>
        <rFont val="Times New Roman"/>
        <family val="1"/>
        <charset val="186"/>
      </rPr>
      <t>8</t>
    </r>
    <r>
      <rPr>
        <sz val="10"/>
        <rFont val="Times New Roman"/>
        <family val="1"/>
        <charset val="186"/>
      </rPr>
      <t>. 1 pašlīpošs operāciju  palags 175x240cm- 4 kārtas</t>
    </r>
  </si>
  <si>
    <r>
      <rPr>
        <b/>
        <sz val="10"/>
        <rFont val="Times New Roman"/>
        <family val="1"/>
        <charset val="186"/>
      </rPr>
      <t>9.</t>
    </r>
    <r>
      <rPr>
        <sz val="10"/>
        <rFont val="Times New Roman"/>
        <family val="1"/>
        <charset val="186"/>
      </rPr>
      <t>. 1 pārklājs ar līpošu malu175x175</t>
    </r>
  </si>
  <si>
    <t xml:space="preserve">Komlekts ekstremitāšu operācijām, sterils                   </t>
  </si>
  <si>
    <r>
      <rPr>
        <b/>
        <sz val="10"/>
        <rFont val="Times New Roman"/>
        <family val="1"/>
        <charset val="186"/>
      </rPr>
      <t>1</t>
    </r>
    <r>
      <rPr>
        <sz val="10"/>
        <rFont val="Times New Roman"/>
        <family val="1"/>
        <charset val="186"/>
      </rPr>
      <t>. 1 Meijo instrumentu galda pārklājs 3-4 kārtasstiprināts 79x145,absorb. 65x85cm</t>
    </r>
  </si>
  <si>
    <r>
      <rPr>
        <b/>
        <sz val="10"/>
        <rFont val="Times New Roman"/>
        <family val="1"/>
        <charset val="186"/>
      </rPr>
      <t xml:space="preserve">2. </t>
    </r>
    <r>
      <rPr>
        <sz val="10"/>
        <rFont val="Times New Roman"/>
        <family val="1"/>
        <charset val="186"/>
      </rPr>
      <t>Pārklājs-dvielis ar pašlīpošu malu 75x75cm- 4 kārtas</t>
    </r>
  </si>
  <si>
    <r>
      <rPr>
        <b/>
        <sz val="10"/>
        <rFont val="Times New Roman"/>
        <family val="1"/>
        <charset val="186"/>
      </rPr>
      <t>3</t>
    </r>
    <r>
      <rPr>
        <sz val="10"/>
        <rFont val="Times New Roman"/>
        <family val="1"/>
        <charset val="186"/>
      </rPr>
      <t>. 4 dvieļi 18x25cm</t>
    </r>
  </si>
  <si>
    <r>
      <rPr>
        <b/>
        <sz val="10"/>
        <rFont val="Times New Roman"/>
        <family val="1"/>
        <charset val="186"/>
      </rPr>
      <t>4</t>
    </r>
    <r>
      <rPr>
        <sz val="10"/>
        <rFont val="Times New Roman"/>
        <family val="1"/>
        <charset val="186"/>
      </rPr>
      <t>. 2 operāciju līplentas 9x49cm</t>
    </r>
  </si>
  <si>
    <r>
      <rPr>
        <b/>
        <sz val="10"/>
        <rFont val="Times New Roman"/>
        <family val="1"/>
        <charset val="186"/>
      </rPr>
      <t xml:space="preserve">5. 2 </t>
    </r>
    <r>
      <rPr>
        <sz val="10"/>
        <rFont val="Times New Roman"/>
        <family val="1"/>
        <charset val="186"/>
      </rPr>
      <t>instrumentu galda pārklāji 3-4 kārtas, 150x190cm</t>
    </r>
  </si>
  <si>
    <r>
      <rPr>
        <b/>
        <sz val="10"/>
        <rFont val="Times New Roman"/>
        <family val="1"/>
        <charset val="186"/>
      </rPr>
      <t>6</t>
    </r>
    <r>
      <rPr>
        <sz val="10"/>
        <rFont val="Times New Roman"/>
        <family val="1"/>
        <charset val="186"/>
      </rPr>
      <t>. 1  pārklājs ar elastīgas gumijas 7cm atveri 230x315cm- 4 kārtas</t>
    </r>
  </si>
  <si>
    <r>
      <t xml:space="preserve">1. </t>
    </r>
    <r>
      <rPr>
        <sz val="10"/>
        <rFont val="Times New Roman"/>
        <family val="1"/>
        <charset val="186"/>
      </rPr>
      <t>1 Majo galda pārklājs 79x145cm,absorb. 65x85cm</t>
    </r>
  </si>
  <si>
    <r>
      <t xml:space="preserve">2. </t>
    </r>
    <r>
      <rPr>
        <sz val="10"/>
        <rFont val="Times New Roman"/>
        <family val="1"/>
        <charset val="186"/>
      </rPr>
      <t>2 roku dvieļi 18x25cm</t>
    </r>
  </si>
  <si>
    <r>
      <rPr>
        <b/>
        <sz val="10"/>
        <rFont val="Times New Roman"/>
        <family val="1"/>
        <charset val="186"/>
      </rPr>
      <t xml:space="preserve">3. </t>
    </r>
    <r>
      <rPr>
        <sz val="10"/>
        <rFont val="Times New Roman"/>
        <family val="1"/>
        <charset val="186"/>
      </rPr>
      <t>1 op. līplenta 9x49cm</t>
    </r>
  </si>
  <si>
    <t>Kraniotomijas komplekts</t>
  </si>
  <si>
    <r>
      <rPr>
        <b/>
        <sz val="10"/>
        <rFont val="Times New Roman"/>
        <family val="1"/>
        <charset val="186"/>
      </rPr>
      <t xml:space="preserve">4. </t>
    </r>
    <r>
      <rPr>
        <sz val="10"/>
        <rFont val="Times New Roman"/>
        <family val="1"/>
        <charset val="186"/>
      </rPr>
      <t>4 dvieļi ar pašlīpošu malu 50x50cm- 4 kārtas</t>
    </r>
  </si>
  <si>
    <r>
      <rPr>
        <b/>
        <sz val="10"/>
        <rFont val="Times New Roman"/>
        <family val="1"/>
        <charset val="186"/>
      </rPr>
      <t>5.</t>
    </r>
    <r>
      <rPr>
        <sz val="10"/>
        <rFont val="Times New Roman"/>
        <family val="1"/>
        <charset val="186"/>
      </rPr>
      <t xml:space="preserve"> 1 kraniotomijas pārklājs 230x290cm,incīzijas lauks 30x20cm ar šķidruma savākšanas kabatu</t>
    </r>
  </si>
  <si>
    <r>
      <rPr>
        <b/>
        <sz val="10"/>
        <rFont val="Times New Roman"/>
        <family val="1"/>
        <charset val="186"/>
      </rPr>
      <t xml:space="preserve">6. </t>
    </r>
    <r>
      <rPr>
        <sz val="10"/>
        <rFont val="Times New Roman"/>
        <family val="1"/>
        <charset val="186"/>
      </rPr>
      <t>1 galda pārklājs 150x190cm,absorb. 75x190cm</t>
    </r>
  </si>
  <si>
    <t>Zeķveida pārklājs</t>
  </si>
  <si>
    <t>22x75cm;32x120cm</t>
  </si>
  <si>
    <t>gab</t>
  </si>
  <si>
    <t>Cepurveida pārklājs aparātiem</t>
  </si>
  <si>
    <t>Instrumentu galda pārklājs sterils</t>
  </si>
  <si>
    <t>Salvetes</t>
  </si>
  <si>
    <t>10x10cm</t>
  </si>
  <si>
    <t>iepak.</t>
  </si>
  <si>
    <t>10x20</t>
  </si>
  <si>
    <t>10x60</t>
  </si>
  <si>
    <t>iep.</t>
  </si>
  <si>
    <t>Kirurģiski dvieļi</t>
  </si>
  <si>
    <t>40x60</t>
  </si>
  <si>
    <t xml:space="preserve">Tampons </t>
  </si>
  <si>
    <t>Pārklāji kušetēm 33191000-5</t>
  </si>
  <si>
    <t>Perforēti vienreizlietojamie palagi ruļļos ar antibakteriālu pārklājumu</t>
  </si>
  <si>
    <t>Rullī, papīra, ar ķīmisku antibakteriālu pārklājumu, izgatavots no 100% celulozes, 2 kārtas/ Izmērs (pieļaujamā novirze ± 15%): 50 cm x 50 m</t>
  </si>
  <si>
    <t>platums 50cm</t>
  </si>
  <si>
    <t>Spirogrāfa filtrs</t>
  </si>
  <si>
    <t>Spirometrijas filtri paredzēti pieaugušajiem. Filtrs bez platām malām, kas ļauj redzēt vai pacients ir labi aptvēris ar lūpām iemuti un vai nav gaisa noplūdes. Filtra materiālos nedrīkst tikt izmantoti tādi materiāli kā polivinilhlorīds un latekss. Filtriem jābūt ar ovālu anatomiski veidotu iemuti. Filtram jābūt ar filtrācijas membrānu kas gatavota no hidrofobiska polipropilēna. Filtrācijas veids ir elektrostatistiskais/mehāniskais. Plūsmas pretestība ir &lt; 0,93 cm H2O l/s. Plūsmas ātrums 14,00 l/s. Bakteriālā un vīrusu filtrācijas efektivitātei jābūt 99,99%. Brīvais tilpums ir 29,52 cm3. Filtrēšanas laukums ir 11,46 cm2. Apmaiņas filtrēšanas laukums ir &gt; 34,00 cm2 Iekšējie izmēri ir 18,00 x 34,00 mm, svars 18,00 g. Spirometrijas filtriem jābūt savienojamiem ar slimnīcā esošajām   spirogrāfijas iekārtā Spirolab III un SpiroUSB.</t>
  </si>
  <si>
    <t>Medicīnas personāla krekls</t>
  </si>
  <si>
    <t>M-XXL</t>
  </si>
  <si>
    <t>Medicīnas personāla bikses</t>
  </si>
  <si>
    <t>I/V sistēma</t>
  </si>
  <si>
    <t>IV sistēma, sterila, ar gaisa vārstuli un dozēto pilinātāju, asa silikonizēta plastmasas adata, integrēts bakteriāls gaisa filtrs, ar Luer Lock injekciju adatu. Izmērs: 150 cm</t>
  </si>
  <si>
    <t>Transfūziju sistēma</t>
  </si>
  <si>
    <t>Transfūziju sistēma, sterila, ar injekciju adatu, asa silikonizēta plastmasas adata, pilienu kamera elastīga, garums 80 mm, ar savienotājgredzenu pilinātāja fiksācijai, ar iebūvētu 200 µm filtru,    150 cm.</t>
  </si>
  <si>
    <t>I/V katetri 33141200-2</t>
  </si>
  <si>
    <t>Šļirce injekcijām,</t>
  </si>
  <si>
    <t>Šļirce injekcijām, sterila, skala ar pagarinājumu vismaz par 0.5 ml virs nominālā tilpuma, no lateksa un PVC brīvs materiāls, kontrastējošs virzulis un skala, nodrošinājums pret virzuļa izslīdēšanu, trīsšķautņu slīpējuma adata ar silikona pārklājumu, katra šļirce atsevišķā iepakojumā</t>
  </si>
  <si>
    <t>2ml</t>
  </si>
  <si>
    <t>Šļirce injekcijām, sterila, skala ar pagarinājumu vismaz par 1 ml virs nominālā tilpuma, no lateksa un PVC brīvs materiāls, kontrastējošs virzulis un skala, nodrošinājums pret virzuļa izslīdēšanu, trīsšķautņu slīpējuma adata ar silikona pārklājumu, katra šļirce atsevišķā iepakojumā</t>
  </si>
  <si>
    <t>5ml</t>
  </si>
  <si>
    <t>Šļirce injekcijām, sterila, skala ar pagarinājumu vismaz par 2 ml virs nominālā tilpuma, no lateksa un PVC brīvs materiāls, kontrastējošs virzulis un skala, nodrošinājums pret virzuļa izslīdēšanu, trīsšķautņu slīpējuma adata ar silikona pārklājumu, katra šļirce atsevišķā iepakojumā</t>
  </si>
  <si>
    <t>10ml</t>
  </si>
  <si>
    <t>Šļirce injekcijām, sterila, skala ar pagarinājumu vismaz par 4 ml virs nominālā tilpuma, no lateksa un PVC brīvs materiāls, kontrastējošs virzulis un skala, nodrošinājums pret virzuļa izslīdēšanu, trīsšķautņu slīpējuma adata ar silikona pārklājumu, katra šļirce atsevišķā iepakojumā</t>
  </si>
  <si>
    <t>20ml</t>
  </si>
  <si>
    <t xml:space="preserve">Diegi </t>
  </si>
  <si>
    <t>Silk, griezoša adata. Diega garums 75 cm</t>
  </si>
  <si>
    <t>3/0diegs; 3/8-25mm adata</t>
  </si>
  <si>
    <t>gb</t>
  </si>
  <si>
    <t>Silk, griezoša adata. Diega garums 90cm</t>
  </si>
  <si>
    <t>2/0diegs; 3/8-25mm pastiprināta adata</t>
  </si>
  <si>
    <t>Silk, griezoša adata. Diega garums 90 cm</t>
  </si>
  <si>
    <t>0diegs; 3/8-30mm pastiprināta adata</t>
  </si>
  <si>
    <t>Polyester. atraumatiskā adata. Diega garums 75cm</t>
  </si>
  <si>
    <t>Nr.1diegs; 1/2-40mm pastiprināta adata</t>
  </si>
  <si>
    <t>Polyester, atraumatiskā adata. Diega garums 75 cm</t>
  </si>
  <si>
    <t>2/0 diegs; 1/2-25mm adata</t>
  </si>
  <si>
    <t>0 diegs; 1/2-25mm adata</t>
  </si>
  <si>
    <t>Nr.0 diegs; 1/2-36mm pastiprināta adata</t>
  </si>
  <si>
    <t>2/0 diegs; 1/2-36mm pastiprināta adata</t>
  </si>
  <si>
    <t>3/0 diegs; 1/2-30mm adata</t>
  </si>
  <si>
    <t>Polypropulene, griezoša adata. Diega garums 75 cm</t>
  </si>
  <si>
    <t>6/0 diegs; 3/8-16mm adata</t>
  </si>
  <si>
    <t>5/0 diegs; 3/8-19mm adata</t>
  </si>
  <si>
    <t>Polypropulene, atraumatiska   adata. Diega garums  75 cm</t>
  </si>
  <si>
    <t>6,0-1/2 dubultā 10mm</t>
  </si>
  <si>
    <t>5,0-1/2 dubultā 16mm</t>
  </si>
  <si>
    <t>Diegi</t>
  </si>
  <si>
    <t>Polyglactine, Svift griezoša adata. Diega garums 75 cm</t>
  </si>
  <si>
    <t>3/0; 3/8-19mm</t>
  </si>
  <si>
    <t>4/0; 3/8-19mm</t>
  </si>
  <si>
    <t>Piezīmes</t>
  </si>
  <si>
    <t>Ķirurģisko šuvju materiāli I 33141125-2</t>
  </si>
  <si>
    <t>Rezerves magazīnas</t>
  </si>
  <si>
    <t>Šuvēju kasetes</t>
  </si>
  <si>
    <t>Ķirurģisko šuvju materiāli II 33141125-2</t>
  </si>
  <si>
    <t>Paraugs- 1.iepakojums</t>
  </si>
  <si>
    <t>Koagulācijas nazis</t>
  </si>
  <si>
    <t>Koagulācijas nazis ar  3m vadu,vienreizlietojams., trīs zaru dakša 5mm, savienojams ar AF ķirurģiskām ierīcēm BOWA ARC  250 un CONMED Corporation SYSTEM 5000 ,sterils.</t>
  </si>
  <si>
    <t>Dispersīvie elektrodi</t>
  </si>
  <si>
    <t xml:space="preserve"> Vienreizlietojami, folija iepakojumā 5 gab., iepakojums atkārtoti aiztaisāms. savienojams ar AF ķirurģiskām ierīcēm BOWA ARC  250 un CONMED Corporation SYSTEM 5000 ,sterils.</t>
  </si>
  <si>
    <t>Pacientiem no 15 kg,</t>
  </si>
  <si>
    <t>Indikatori autoklāva darbības kontrolei- 33191000-5</t>
  </si>
  <si>
    <t>1.klases idikators, uzlīme-rullis</t>
  </si>
  <si>
    <t xml:space="preserve">Savienojama ar GKE marķēšanas pistoli. Marķēšanas pistole ar ieliekamām uzlīmēm. Uz uzlīmēm var attēlot informāciju trīs rindās, katrā 12 simboli. </t>
  </si>
  <si>
    <t>Rullī- 750 indikatori. Iepakojumā 12 ruļļ.</t>
  </si>
  <si>
    <t>Bowie- Dick simulācijas tests</t>
  </si>
  <si>
    <t>BDS testi savienojami ar GKE PCD ierīci.   Klasificēts atbilstoši EN 867-1 kā B klase</t>
  </si>
  <si>
    <t>100 testi iepakojumā</t>
  </si>
  <si>
    <t>Cikla kontroles indikators GKE</t>
  </si>
  <si>
    <t>Indikatori savienojami ar GKE PCD ierīci. Atbilst  EN-ISO -11140-1, 2.klase</t>
  </si>
  <si>
    <t xml:space="preserve">100 indikat. Iepakojumā </t>
  </si>
  <si>
    <t>Bioloģiskie indikatori</t>
  </si>
  <si>
    <t>Pašattīstošie Bl (ampula satur lizofilētas baktēriju sporas un barotni). Inkubācijas temperatūra 50,5-60 C</t>
  </si>
  <si>
    <t>ampula</t>
  </si>
  <si>
    <t>gab.</t>
  </si>
  <si>
    <t>19mmx50m</t>
  </si>
  <si>
    <t>Sterilizācijas piederumi  33191000-5</t>
  </si>
  <si>
    <t>Sterilizācijas maisi autoklāviem</t>
  </si>
  <si>
    <t>50x300 mm</t>
  </si>
  <si>
    <t>75x300 mm</t>
  </si>
  <si>
    <t>100x300mm</t>
  </si>
  <si>
    <t>100x400mm</t>
  </si>
  <si>
    <t>120x300mm</t>
  </si>
  <si>
    <t>150x300mm</t>
  </si>
  <si>
    <t>150x380mm</t>
  </si>
  <si>
    <t>160x340mm</t>
  </si>
  <si>
    <t>210x400mm</t>
  </si>
  <si>
    <t>270x450mm</t>
  </si>
  <si>
    <t>100x370x40mm</t>
  </si>
  <si>
    <t>Absorbējošais papīrs</t>
  </si>
  <si>
    <t>40cmx55mm</t>
  </si>
  <si>
    <t>Pretputekļu maiss</t>
  </si>
  <si>
    <t>400x760mm</t>
  </si>
  <si>
    <t>300x500mm</t>
  </si>
  <si>
    <t>Instrumentu aizsargpaka</t>
  </si>
  <si>
    <t>50x128mm</t>
  </si>
  <si>
    <t xml:space="preserve">Sterilizācijas rullis </t>
  </si>
  <si>
    <t>100x50mmx100m</t>
  </si>
  <si>
    <t>300x65bbx100m</t>
  </si>
  <si>
    <t>150mmx200m</t>
  </si>
  <si>
    <t>100mmx200m</t>
  </si>
  <si>
    <t>50mmx200m</t>
  </si>
  <si>
    <t>75mmx200m</t>
  </si>
  <si>
    <t>200mmx200m</t>
  </si>
  <si>
    <t>250mmx200m</t>
  </si>
  <si>
    <t>Rentgena filmas un ķimikālijas 33140000-3; 33696300-8</t>
  </si>
  <si>
    <t>Dentālās filmas</t>
  </si>
  <si>
    <t>Dental Intraoral Film D- 2, iepakojumā 100.</t>
  </si>
  <si>
    <t>3x4cm</t>
  </si>
  <si>
    <t>Dentālo filmu attīstītājs</t>
  </si>
  <si>
    <t>4x2l iepkojumā</t>
  </si>
  <si>
    <t>Iepak.</t>
  </si>
  <si>
    <t>Dentālo filmu fiksāža</t>
  </si>
  <si>
    <t xml:space="preserve">Histoloģijas laboratorijas ķimikālijas 33696300-8 </t>
  </si>
  <si>
    <t>10% šķīdums, buferēts,  pH pie 25 C- 6.8-7.2, HCHO-38-42 g/l, Na 61-71 mmol/l</t>
  </si>
  <si>
    <t>20 l kanna</t>
  </si>
  <si>
    <t>Parafīns- histovasks</t>
  </si>
  <si>
    <t>15 kg iepak.</t>
  </si>
  <si>
    <t>10 l kanna</t>
  </si>
  <si>
    <t>Giemsa krāsa</t>
  </si>
  <si>
    <t>histoloģijas laboratorijai</t>
  </si>
  <si>
    <t>Eozīna šķīdums spirtā</t>
  </si>
  <si>
    <t>0,2% speciālais histoloģijas laboratorijai</t>
  </si>
  <si>
    <t>1l stikla pudele</t>
  </si>
  <si>
    <t>Hematoxyiltne</t>
  </si>
  <si>
    <t>pēc Mayer, histoloģijas laboratorijai</t>
  </si>
  <si>
    <t>Stikliņu līme</t>
  </si>
  <si>
    <t>gaismas indeks 1.492 pie +20C, maz viskozs</t>
  </si>
  <si>
    <t>PET gaismas aizsargāta pudele 0.5l</t>
  </si>
  <si>
    <t>Fenols</t>
  </si>
  <si>
    <t>kristāliska karbolskābe</t>
  </si>
  <si>
    <t>1 kg stikla pudele</t>
  </si>
  <si>
    <t>Uni un Biopsijas kasetes</t>
  </si>
  <si>
    <t>Biopsiju švammes</t>
  </si>
  <si>
    <t>30.2x25.4x2mm</t>
  </si>
  <si>
    <t>Medicīniskie komplekti 33141615-4</t>
  </si>
  <si>
    <t>Sistēma ar maisu parenterālai barošanai</t>
  </si>
  <si>
    <t xml:space="preserve">sterila, savienojama ar trīs flakoniem. </t>
  </si>
  <si>
    <t>Adata</t>
  </si>
  <si>
    <t xml:space="preserve">Mini- spike vai ekvivalents  pielietojams skidrumu iesūksanai no dažādiem  streriliem flakoniem no 3-1000ml, adata nosledzama ar ciesi piegulošu vāciņu, integrēts gaisa filtrs maksimālai aizsardzībai pret kontamināciju </t>
  </si>
  <si>
    <t>Dozēšanas komlekti 33141626-4</t>
  </si>
  <si>
    <t>1.</t>
  </si>
  <si>
    <t xml:space="preserve">Sistēma kontrastvielu ievadīšnai </t>
  </si>
  <si>
    <t>sterila,līdz 200ml kontrastvielas ievadīšanai, saderība ar bolus injektoru Vistron CT.Ar Quik Fill tipa caurulei un 60 collu zema spiediena cauruli.</t>
  </si>
  <si>
    <t>Zondes 33141641-5</t>
  </si>
  <si>
    <t>Zonde duodenālā</t>
  </si>
  <si>
    <t>CH-14-18</t>
  </si>
  <si>
    <t>Atsūcējkatetri</t>
  </si>
  <si>
    <t xml:space="preserve">,,fingertip" ,garums 52cm, kodēti ar krāsām, </t>
  </si>
  <si>
    <t>CH6-CH18</t>
  </si>
  <si>
    <t>Elpceļu atsūkšanas cietie katetri</t>
  </si>
  <si>
    <r>
      <t>cietais atsūkšanas katetrs (atūkšanas rokturis ), ar vakuuma kontroli, paredzēts gļotu un asiņu atsūkšanai no mutes dobuma, korpuss liekts, distālais gals atraumatisks, centrāli atvērts ar sānu atverēm, konektora gals, savienojams ar savienotājcauruli 6-8mm</t>
    </r>
    <r>
      <rPr>
        <sz val="10"/>
        <color indexed="8"/>
        <rFont val="Times New Roman"/>
        <family val="1"/>
        <charset val="186"/>
      </rPr>
      <t>Ø  XIII.daļa 2.poz.</t>
    </r>
  </si>
  <si>
    <t>Elpceļu atsūkšanas cietie katetri ar cauruli</t>
  </si>
  <si>
    <t xml:space="preserve">cietais atsūkšanas katetrs (atūkšanas rokturis ), ar vakuuma kontroli, paredzēts gļotu un asiņu atsūkšanai no mutes dobuma, korpuss liekts, distālais gals atraumatisks, centrāli atvērts ar sānu atverēm, konektora gals, savienots  ar savienotājcauruli   ~ 200cm.  </t>
  </si>
  <si>
    <t>Drenāžas piederumi 33141642-2</t>
  </si>
  <si>
    <t>Silikona drena</t>
  </si>
  <si>
    <t>nr 15</t>
  </si>
  <si>
    <t>nr 18</t>
  </si>
  <si>
    <t>nr 24</t>
  </si>
  <si>
    <t xml:space="preserve">nr 27 </t>
  </si>
  <si>
    <t xml:space="preserve">nr 30 </t>
  </si>
  <si>
    <t>nr 32-33</t>
  </si>
  <si>
    <t>Pleiras telpas drenēšanas savācējpudele</t>
  </si>
  <si>
    <t>Tilpums 1300ml, graduācija ik pa 50ml, plastikāta, sterila.</t>
  </si>
  <si>
    <t xml:space="preserve">1l </t>
  </si>
  <si>
    <t>Tilpums- 3000ml, graduācija ik pa 50ml, plastikāta, sterila.</t>
  </si>
  <si>
    <t>3l</t>
  </si>
  <si>
    <t>Savācējsistēma</t>
  </si>
  <si>
    <t>Savienotājcaurules garums 150cm, sterila, lietojama ar 1300ml un 3000ml savācējpudelēm.</t>
  </si>
  <si>
    <t>Troakārs ar pleirālo drenu</t>
  </si>
  <si>
    <t>Graduēts pa 1 cm, atraumatiskas laterālās atveres, sterils.</t>
  </si>
  <si>
    <t>Ch16- Ch36, garums 25.5cm-52cm</t>
  </si>
  <si>
    <t>Pleiras punkcijas komplekts</t>
  </si>
  <si>
    <t>Plānsienu punkciju adata ar īso slīpējumu 1.8x80mm.Savienotājcaurule ar loc galu.Šļirce-trīsdaļīga ar kaučuka virzuli 50ml(skala līdz 60ml).Trīsceļu savienotājs.Sekr;eta savākšanas maiss 2000ml ar skalu un 90cm garu ievadcauruli ar loc galu.</t>
  </si>
  <si>
    <t>Vienreizējas lietošanas skābekļa inhalācijas maskas augstai skābekļa koncentrācijai</t>
  </si>
  <si>
    <t>Pediatriskās, pieaugušo,Maskas korpuss caurspīdīgs, maska aprīkota ar deguna klipsi un gumijas lenti, lai nodrošinātu maskas stabilu fiksāciju pie pacienta sejas. Maskas sānos deguna atveres aprīkotas ar vārstiem, kas nepieļauj apkārtējā gaisa iekļūšanu maskā pacienta izelpas laikā. Maskai pievienots skābekļa rezervuārs. Maskas un rezervuāra savienojums aprīkots ar vārstu, kas nepieļauj izelpojamā gaisa nokļūšanu skābekļa rezervuārā pacienta izelpas laikā. Maskas savienotājcaurule atvienojama no maskas. Savienotājcaurules abi gali vienādi, gatavoti no elastīga materiāla, kas nodrošina caurules stabilu fiksāciju uz skābekļa pievada konektora. Savienotājcaurules galu iekšējais diametrs pielāgots savietojamībai ar 6 mm Ø konektoru. Katra maska iesaiņota atsevišķā caurspīdīgā iepakojumā.</t>
  </si>
  <si>
    <t>Ventilācijas kontūra anestēzijas iekārtām</t>
  </si>
  <si>
    <t>Sterila, anestēzijas un MPV iekārtām piemērota polietilēna, dubultlūmenea cauruļu sistēma, kuru savienojuma vietā ir Y un L veida konektori (polietilēna) . Savienojumu vietā ar anestēzijas iekārtu vai PMV iekārtu konektoru diametrs 22mmM/15mmF. Sistēmas garums 160-180 cm.</t>
  </si>
  <si>
    <t>Ventilācijas kontūra MPV Vela tipa iekārtām (WILA med BTS  337W vai anologs)</t>
  </si>
  <si>
    <t xml:space="preserve">Savietojams ar esošo Willamed mitrinātāju.  Sastāv no divām caurulēm: ieelpas un izelpas daļas; materiāls – PE – polietilēns, caurspīdīga krāsa, kontūras iekšējā virsma – gluda, garums 150 cm, diametrs 22 mm.
Elpošanas kontūra ieelpas daļa – apsildāma, izejas daļā ūdens savācējtrauciņš, galvenās caurules distālā galā atrodas izejas atvere temperatūras zondei un papildus atvere gāzu analīzei, „L” veida konektors, universāls  savienojums ar endotraheālajām caurulītēm un/vai maskām (parastajām un deguna).
</t>
  </si>
  <si>
    <t>Ventilācijas kontūra Servo tipa iekārtām</t>
  </si>
  <si>
    <t>sterila, dubulūmenu caurules, garums ne īsāks par 160cm, ar ūdens uztvērēju, kurš izvietots cauruļu vidus daļā. Savienojumu vietā  ar MPV iekārtu cauruļu diametrs 22mmF.  Cauruļu  otra gala savienojuma vietā Y un L veida konektors, kura izmērs 22mmM/15mmF</t>
  </si>
  <si>
    <t>Bakteriāli virālie filtri</t>
  </si>
  <si>
    <t>Filtram jābūt ar vīrusu un baktēriju aizturēšanas spēju 90-99% vismaz 6 stundu lietošanas periodā. Aizsarg funkcija var būt kombinēta ar mitrināšanas funkciju. Filtra konektoru galiem jābūt saderīgiem ar intubācijas cauruļu konektoriem, elpināšanas kontūru un AMBU tipa elpināmo maisu konektoriem (savienojums 22mmM(15mmF). Filtra korpusā jābūt fiksētam CO2 mērījumu savienojumam LUER LOCK. Filtra korpusam ir jābūt caurspīdīgam, lai nodrošinātu labu vizuālo kontroli. Filtram jābūt ievietotam izturīgā iepakojumā, kuru viegli atvērt neizmantojot palīginstrumentus. Iepakojuma vismaz vienai pusei jābūt caurspīdīgai. Uz iepakojuma jābūt norādei, ka tas ir bakteriāli virālais filtrs, aizturēšanas spēju raksturojumam, norādei par mitrināšanas funkciju, derīguma termiņam, CE marķējumam un ražotājam. Ja filtra tehn. raksturojuma nav norādīts uz iepak., piegādātājam jāiesniedz šī informācija par konkrēto preci atsevišķa dokumenta veidā.</t>
  </si>
  <si>
    <t xml:space="preserve">L veida adapteris </t>
  </si>
  <si>
    <t>ar grozāmu galu,pāreja no intubācijas caurules uz ventilācijas kontūru 22F-22M/15F, garums 15cm</t>
  </si>
  <si>
    <t>Intubācijas caurule ar zema spiediena manžeti</t>
  </si>
  <si>
    <t>Intubācijas caurule ar piepūšamu zema spiediena manšeti, sterila, Luer vārsts manšetes uzpildīšanai, bezkrāsaina, caurspīdīga, Rtg kontrastjosla, silikonizēta, graduēta, nesatur lateksu.</t>
  </si>
  <si>
    <t>Iekšējais ø no 3-9 mm</t>
  </si>
  <si>
    <t>Epidurālās anestēzijas komlekts</t>
  </si>
  <si>
    <t>Infūzijas piederumi 33194120-3</t>
  </si>
  <si>
    <t>Infūzijas sistēmas</t>
  </si>
  <si>
    <t xml:space="preserve">Cepure ar sviedru absorbējošu joslu </t>
  </si>
  <si>
    <t>M izm.</t>
  </si>
  <si>
    <t xml:space="preserve">Cepure ķirurgu </t>
  </si>
  <si>
    <t>Māsu cepure</t>
  </si>
  <si>
    <t>M-L izmērs</t>
  </si>
  <si>
    <t>Standarta aizsardzības ķirurģiskais halāts, sterils</t>
  </si>
  <si>
    <t>XL -L 145 cm</t>
  </si>
  <si>
    <t>LL-130 cm</t>
  </si>
  <si>
    <t>Pāri</t>
  </si>
  <si>
    <t>6-8.5 izm</t>
  </si>
  <si>
    <t>Enterālā barība 33692300-0</t>
  </si>
  <si>
    <t>Šķīdums barošanai orāli vai caur barošanas zondēm</t>
  </si>
  <si>
    <t>Pilnīgs, šķidrs, lietošanai gatavs barojums pacientiem ar normālu metabolismu ar traucētu barošanās spēju.Kaloriju saturs 1ml=1kcal  *Augstas kvalitātes olbaltumvielas, 60% piena olbaltumvielas, 40% sojas olbaltumvielas.Sabalansētas proporcijas taukskābēm. *Olbaltumvielas ~15, tauki ~30, ogļhidrāti~55.   *Ogļhidrāti: maltodekstrīns ar augstu polisaharīdu piesātinātības līmeni.*Nesatur glutēnu, purīnu, holesterīnu.</t>
  </si>
  <si>
    <t>~500ml flakons</t>
  </si>
  <si>
    <t>Visi pārējie izstrādājumi, kas nav terapeitiski 33695000-8</t>
  </si>
  <si>
    <t>Absorbents</t>
  </si>
  <si>
    <t>Bezkālija, CO2-paredzēts mazu un minimālu plūsmu anestēzijai, neveido toksiskus savienojumus (CO un komponentu A)ar gāzveida anestēzijas vielām</t>
  </si>
  <si>
    <t>kg</t>
  </si>
  <si>
    <t>Kontaktželeja USG</t>
  </si>
  <si>
    <t xml:space="preserve">Ūdenī šķīstoša, ādu nekairinoša, taukvielas nesaturoša, caurspīdīga, viegli iekrāsota  želeja, kas nesatur abrazīvas vielas, biezas konsistences (nenotek no ādas),  neatstāj krāsu traipus uz ādas un apģērba, viegli notīrāma ar sausu salveti.
Fasējums – neplīstošas, mīkstas (saspiežamas) plastiska materiāla tvertnes.
Flakona augšdaļā skrūvējams vāks. 
</t>
  </si>
  <si>
    <t>5kg</t>
  </si>
  <si>
    <t>Kontaktželeja EKG pierakstam</t>
  </si>
  <si>
    <t>Ūdenī šķīstoša, ādu nekairinoša, taukvielas nesaturoša, caurspīdīga želeja, kas nesatur abrazīvas vielas un nerada elektrodu metālisko kontaktvirsmu koroziju, neatstāj krāsu traipus uz ādas un apģērba, viegli notīrāma ar sausu salveti
Fasējums – neplīstoši, plastiska materiāla flakoni, vēlams caurspīdīgi.
Flakona augšdaļā skrūvējams vāks. 
Flakona vāks koniski sašaurināts, lai caur sašaurinājumu varētu izspiest nelielu daudzumu kontaktželejas.
Vāka augšējo atveri slēdz atvāžams vāciņš/uzmava, kas savienota ar vāka korpusu, tādējādi pasargājot no uzmavas pazušanas.</t>
  </si>
  <si>
    <t>250-300ml</t>
  </si>
  <si>
    <t>Ārejās sirds stimulācijas elektrodi QUIK- COMBO (vai analogi), saderīgi ar  defibrilatoriem Lifepak.</t>
  </si>
  <si>
    <t xml:space="preserve">Elektrodi  pielietojami pieaugušajo un bērnu sinhronizētai kardioversijai, ārējai sirds stimulācijai un kardiomonitorēšanai, defibrilācijai.
Elektrodiem jābūt klātiem ar gēlu, pašlīpošiem, elektrodiem jābūt iesaiņotiem izturīgā, hermētiskā, mitrumu necaurlaidošā iepakojumā., komplektā 2 gabali.
Elektrodu derīguma termiņam jābūt vismaz 30 mēneši no preces piegādes datuma </t>
  </si>
  <si>
    <t>Elektrodu pieslēguma kabelim jābūt vismaz 60 cm</t>
  </si>
  <si>
    <t>Papīrs (ultrasonogrāfam)</t>
  </si>
  <si>
    <t>rullītis 110mmx18m, tips V, savienojams ar Sony printeri</t>
  </si>
  <si>
    <t xml:space="preserve">Papīrs EKG aparātam </t>
  </si>
  <si>
    <t>Izmērs 80mm x 70mm x 310sheets. Savienojams ar Shiller Cardiovit AT 101</t>
  </si>
  <si>
    <t>Izmērs 90mm x 90mm x 400sheets. Savienojams ar Shiller Cardiovit AT1</t>
  </si>
  <si>
    <t xml:space="preserve"> Trūču tīkliņš 33140000-3</t>
  </si>
  <si>
    <t>Polypropylene trūču tīkliņš, sterils</t>
  </si>
  <si>
    <t xml:space="preserve">izgatovots no neuzsūcošiem prolene diegiem, tīkliņš baltā krāsā, taisnstūra forma, biezums ~0.5mm, tīkliņu var nedaudz izstiept,var  izgriezt nepieciešamo formu un izmēru, griezumā neveidojas birstošas malas. Tīkliņš ir spiediena izturīgs, vismaz 14kg uz cm, Tīkliņš pielietojams brukas plastikai, dzemdes nostiprināšani tās noslīdēšanas  gadījumā u.c. operācijās fasciāliem defektiem, kur nepieciešama nostiprināšana vai savienošana. </t>
  </si>
  <si>
    <t>izm. 6cmmx11cm</t>
  </si>
  <si>
    <t>30x30</t>
  </si>
  <si>
    <t>Paraugs- 1.poz.- 1.gab., 2.poz.-1.gab.</t>
  </si>
  <si>
    <t>Medicīnas palīgmateriāli 33140000-3</t>
  </si>
  <si>
    <t>Priekšmetstikli</t>
  </si>
  <si>
    <t>Ar matētu galu, slīpētām malām.</t>
  </si>
  <si>
    <t>12 M. 76X26X1mm</t>
  </si>
  <si>
    <t>Segstikliņi</t>
  </si>
  <si>
    <t>12 M. 24x50mm</t>
  </si>
  <si>
    <t>12M 24x60mm</t>
  </si>
  <si>
    <t>Palags slimnieku celšanai 33140000-3</t>
  </si>
  <si>
    <t>Palags slimnieku celšanai</t>
  </si>
  <si>
    <t>vienreizējs, neausta materiāla izm.~160x240cm, ~150kg smaguma pacelšanai, pārvietošanai</t>
  </si>
  <si>
    <r>
      <t xml:space="preserve">Izsmidzināms lubrikants </t>
    </r>
    <r>
      <rPr>
        <i/>
        <sz val="10"/>
        <color indexed="8"/>
        <rFont val="Times New Roman"/>
        <family val="1"/>
        <charset val="186"/>
      </rPr>
      <t>Silcospray vai</t>
    </r>
    <r>
      <rPr>
        <sz val="10"/>
        <color indexed="8"/>
        <rFont val="Times New Roman"/>
        <family val="1"/>
        <charset val="186"/>
      </rPr>
      <t xml:space="preserve"> anologs</t>
    </r>
  </si>
  <si>
    <t xml:space="preserve">Izsmidzināms lubrikants </t>
  </si>
  <si>
    <t xml:space="preserve">~500ml </t>
  </si>
  <si>
    <t>flakons ar izsmidzinātāju</t>
  </si>
  <si>
    <t>Kaulu rekonstrukcijas saistvielas 33697110-6</t>
  </si>
  <si>
    <t>Kaulu cements un monomera šķīdums</t>
  </si>
  <si>
    <t>sterils, protezēšanas operācijām, kaulu cements ar gentamicīnu 1.0 ,   un sterils šķidrums 20ml</t>
  </si>
  <si>
    <t>40 g iepakojums</t>
  </si>
  <si>
    <t>Biopsijas standziņas 33140000-3</t>
  </si>
  <si>
    <t>Endoskopiju injektors savietojams Oympus un WelchAllyn endoskopiem</t>
  </si>
  <si>
    <t>Jābūt sterilā iepakojumā un gatavam lietošanai. Jābūt viegli ievietojami endoskopā, teicamām caurduršanas spējām, lietojami gan injekcijām, gan skleroterapijai, jābūt adatas fiksācijas iespējai abās galējās pozīcijās; adatas garums 3-6mm, adatas diametrs 21-25G. Piemēroti darba kanālam 2,0-2,8 mm, instrumenta garums gastroskopijām līdz 1650-1800mm un kolonoskopijām līdz 2300mm.</t>
  </si>
  <si>
    <t>Biopsiju standziņas gastroskopijai un kolonoskopijai  savietojams Oympus un WelchAllyn endoskopiem</t>
  </si>
  <si>
    <t>Jabūt sterilā iepakojumā un gatavām lietošanai. Jābūt viegli ievietojamām endoskopā, ievadāmai daļai jābūt pārklātai ar plastikāta apvalku, iespēja paņemt biopsiju tangensiālā virzienā, kausiņiem jābūt ar lodziņiem un dažādas modifikācijas (gludas, zobainas, ar un bez adatas). Piemērotas darba kanāla diametram 2,0-3,2 mm, instrumenta garumam gastroskopijām līdz 1650-1800mm un kolonoskopijām līdz 2300mm.</t>
  </si>
  <si>
    <r>
      <rPr>
        <b/>
        <sz val="10"/>
        <color indexed="8"/>
        <rFont val="Times New Roman"/>
        <family val="1"/>
        <charset val="186"/>
      </rPr>
      <t>4</t>
    </r>
    <r>
      <rPr>
        <sz val="10"/>
        <color indexed="8"/>
        <rFont val="Times New Roman"/>
        <family val="1"/>
        <charset val="186"/>
      </rPr>
      <t xml:space="preserve">.apsrādātās virsmas pēc līdzekļa lietošanas nav jāskalo ar ūdeni. </t>
    </r>
  </si>
  <si>
    <t>Mērvienība</t>
  </si>
  <si>
    <t>Instrumentu dezinfekcijas līdzekļi (koncentrāts) 33631600-8</t>
  </si>
  <si>
    <t>Instrumentu manuālās dezinfekcijas  līdzeklis (koncentrāts)</t>
  </si>
  <si>
    <r>
      <rPr>
        <b/>
        <sz val="10"/>
        <color indexed="8"/>
        <rFont val="Times New Roman"/>
        <family val="1"/>
        <charset val="186"/>
      </rPr>
      <t>1</t>
    </r>
    <r>
      <rPr>
        <sz val="10"/>
        <color indexed="8"/>
        <rFont val="Times New Roman"/>
        <family val="1"/>
        <charset val="186"/>
      </rPr>
      <t>.Bez hlora, protamīna un aldehīdiem, ar mazgājošu efektu;</t>
    </r>
  </si>
  <si>
    <t>litri</t>
  </si>
  <si>
    <r>
      <t xml:space="preserve"> </t>
    </r>
    <r>
      <rPr>
        <b/>
        <sz val="10"/>
        <color indexed="8"/>
        <rFont val="Times New Roman"/>
        <family val="1"/>
        <charset val="186"/>
      </rPr>
      <t>2</t>
    </r>
    <r>
      <rPr>
        <sz val="10"/>
        <color indexed="8"/>
        <rFont val="Times New Roman"/>
        <family val="1"/>
        <charset val="186"/>
      </rPr>
      <t xml:space="preserve">.Jādarbojas uz baktērijām, sēnītēm, Tbc, HBV ,HIVu.c vīrusiem  </t>
    </r>
  </si>
  <si>
    <r>
      <rPr>
        <b/>
        <sz val="10"/>
        <color indexed="8"/>
        <rFont val="Times New Roman"/>
        <family val="1"/>
        <charset val="186"/>
      </rPr>
      <t xml:space="preserve"> 4</t>
    </r>
    <r>
      <rPr>
        <sz val="10"/>
        <color indexed="8"/>
        <rFont val="Times New Roman"/>
        <family val="1"/>
        <charset val="186"/>
      </rPr>
      <t xml:space="preserve">. Iepakojums 5-6 L, uz iepakojumiem lietošanas instrukcija valsts valodā. </t>
    </r>
  </si>
  <si>
    <r>
      <rPr>
        <b/>
        <sz val="10"/>
        <color indexed="8"/>
        <rFont val="Times New Roman"/>
        <family val="1"/>
        <charset val="186"/>
      </rPr>
      <t>5</t>
    </r>
    <r>
      <rPr>
        <sz val="10"/>
        <color indexed="8"/>
        <rFont val="Times New Roman"/>
        <family val="1"/>
        <charset val="186"/>
      </rPr>
      <t>. Piemērots metāla, stikla, sintētisko materiālu instrumentu, termolabilu instrumentu  dezinfekcijai.</t>
    </r>
  </si>
  <si>
    <t>6.Piemērots videoendoskopiem- ražotājs   Olympus un Welch Allyn</t>
  </si>
  <si>
    <t>Prasības</t>
  </si>
  <si>
    <t>1. Vajadzības gadījumā jānodrošina ar papildus pašlīmējošām, ūdensnoturīgām  lietošanas instrukciju etiķetēm bez maksas.</t>
  </si>
  <si>
    <t xml:space="preserve">2. Nodrošināt ar 1 L pudelēm/dozatoriem (līdz 30ml) , precīzai koncentrāta dozēšanai. </t>
  </si>
  <si>
    <t>3. Iepakojuma/ kannas korķis viegli atskrūvējams, ja korķa atskrūvēšanai nepieciešami palīglīdzekļi- atvērējs, nodrošināt atvērēju piegādi  bez maksas.</t>
  </si>
  <si>
    <t>Virsmu dezinfekcijas līdzekļi 33631600-8</t>
  </si>
  <si>
    <t xml:space="preserve"> Virsmu dezinfekcijas/mazgāšanas līdzekļi (koncentrāts) ūdens izturīgo virsmu dezinfekcijai un mazgāšanai</t>
  </si>
  <si>
    <r>
      <rPr>
        <b/>
        <sz val="10"/>
        <color indexed="8"/>
        <rFont val="Times New Roman"/>
        <family val="1"/>
        <charset val="186"/>
      </rPr>
      <t>1.</t>
    </r>
    <r>
      <rPr>
        <sz val="10"/>
        <color indexed="8"/>
        <rFont val="Times New Roman"/>
        <family val="1"/>
        <charset val="186"/>
      </rPr>
      <t>Uz alkildimetylethyl etylbenzyl ammonium chloride bāzes , bez hlora, aldehīdiem un protamīna, ar mazgājošām piedevām;</t>
    </r>
  </si>
  <si>
    <t xml:space="preserve">1 litrs               </t>
  </si>
  <si>
    <r>
      <rPr>
        <b/>
        <sz val="10"/>
        <color indexed="8"/>
        <rFont val="Times New Roman"/>
        <family val="1"/>
        <charset val="186"/>
      </rPr>
      <t>2</t>
    </r>
    <r>
      <rPr>
        <sz val="10"/>
        <color indexed="8"/>
        <rFont val="Times New Roman"/>
        <family val="1"/>
        <charset val="186"/>
      </rPr>
      <t>.Iedarbojas  uz baktērijām, sēnītēm, kā arī uz Tbc, HBV, MRSA,  kā arī uz Herpes, Vakcinia, Adeno, Papova un Rota vīrusiem.</t>
    </r>
  </si>
  <si>
    <r>
      <rPr>
        <b/>
        <sz val="10"/>
        <color indexed="8"/>
        <rFont val="Times New Roman"/>
        <family val="1"/>
        <charset val="186"/>
      </rPr>
      <t>3</t>
    </r>
    <r>
      <rPr>
        <sz val="10"/>
        <color indexed="8"/>
        <rFont val="Times New Roman"/>
        <family val="1"/>
        <charset val="186"/>
      </rPr>
      <t xml:space="preserve">.Darba šķīduma ekspozīcija  </t>
    </r>
    <r>
      <rPr>
        <i/>
        <sz val="10"/>
        <color indexed="8"/>
        <rFont val="Times New Roman"/>
        <family val="1"/>
        <charset val="186"/>
      </rPr>
      <t xml:space="preserve">no  10 min. </t>
    </r>
  </si>
  <si>
    <r>
      <rPr>
        <b/>
        <sz val="10"/>
        <color indexed="8"/>
        <rFont val="Times New Roman"/>
        <family val="1"/>
        <charset val="186"/>
      </rPr>
      <t>5</t>
    </r>
    <r>
      <rPr>
        <sz val="10"/>
        <color indexed="8"/>
        <rFont val="Times New Roman"/>
        <family val="1"/>
        <charset val="186"/>
      </rPr>
      <t>.  Iepakojums 5-6 L  . Uz iepakojumiem lietošanas instrukcija valsts valodā;</t>
    </r>
  </si>
  <si>
    <t>Alkoholiskie virsmu dezinfekcijas līdzekļi (lietošanai gatavs šķīdums)</t>
  </si>
  <si>
    <r>
      <rPr>
        <b/>
        <sz val="10"/>
        <color indexed="8"/>
        <rFont val="Times New Roman"/>
        <family val="1"/>
        <charset val="186"/>
      </rPr>
      <t>1.</t>
    </r>
    <r>
      <rPr>
        <sz val="10"/>
        <color indexed="8"/>
        <rFont val="Times New Roman"/>
        <family val="1"/>
        <charset val="186"/>
      </rPr>
      <t xml:space="preserve"> Bez hlora, aldehīdiem, amīniem un metanola. Aktīvā viela-etanols nemazāk kā </t>
    </r>
    <r>
      <rPr>
        <i/>
        <sz val="10"/>
        <color indexed="8"/>
        <rFont val="Times New Roman"/>
        <family val="1"/>
        <charset val="186"/>
      </rPr>
      <t>70%</t>
    </r>
  </si>
  <si>
    <t>1 litrs</t>
  </si>
  <si>
    <r>
      <rPr>
        <b/>
        <sz val="10"/>
        <color indexed="8"/>
        <rFont val="Times New Roman"/>
        <family val="1"/>
        <charset val="186"/>
      </rPr>
      <t>2.</t>
    </r>
    <r>
      <rPr>
        <sz val="10"/>
        <color indexed="8"/>
        <rFont val="Times New Roman"/>
        <family val="1"/>
        <charset val="186"/>
      </rPr>
      <t xml:space="preserve"> Jāiedarbojas uz baktērijām, sēnītēm, kā arī uz Tbc,HBV, MRSA, kā arī uz Herpes, Vakcinia, Adeno, Popova un Rota vīrusiem</t>
    </r>
  </si>
  <si>
    <r>
      <rPr>
        <b/>
        <sz val="10"/>
        <color indexed="8"/>
        <rFont val="Times New Roman"/>
        <family val="1"/>
        <charset val="186"/>
      </rPr>
      <t>3</t>
    </r>
    <r>
      <rPr>
        <sz val="10"/>
        <color indexed="8"/>
        <rFont val="Times New Roman"/>
        <family val="1"/>
        <charset val="186"/>
      </rPr>
      <t xml:space="preserve">. Ekspozīcija ne ilgāk  kā </t>
    </r>
    <r>
      <rPr>
        <i/>
        <sz val="10"/>
        <color indexed="8"/>
        <rFont val="Times New Roman"/>
        <family val="1"/>
        <charset val="186"/>
      </rPr>
      <t xml:space="preserve">5 </t>
    </r>
    <r>
      <rPr>
        <sz val="10"/>
        <color indexed="8"/>
        <rFont val="Times New Roman"/>
        <family val="1"/>
        <charset val="186"/>
      </rPr>
      <t xml:space="preserve">min., apstrādātās virsmas pēc līdzekļa lietošanas nav jāskalo ar ūdeni. </t>
    </r>
  </si>
  <si>
    <r>
      <rPr>
        <b/>
        <sz val="10"/>
        <color indexed="8"/>
        <rFont val="Times New Roman"/>
        <family val="1"/>
        <charset val="186"/>
      </rPr>
      <t>4.</t>
    </r>
    <r>
      <rPr>
        <sz val="10"/>
        <color indexed="8"/>
        <rFont val="Times New Roman"/>
        <family val="1"/>
        <charset val="186"/>
      </rPr>
      <t xml:space="preserve"> Iepakojums 5-6 L. Uz iepakojumiem lietošanas instrukcija valsts valodā</t>
    </r>
  </si>
  <si>
    <t>Alkoholiskie saudzīgie virsmu dezinfekcijas līdzekļi (lietošanai gatavs šķīdums)</t>
  </si>
  <si>
    <t>1.Bez aldehīdiem, etanols  nevairāk par  35%</t>
  </si>
  <si>
    <t>2. Jāiedarbojas uz baktērijām, sēnītēm, kā arī uz Tbc, HBV, MRSA, kā arī uz Herpes, Vakcinia, Adeno, Papova un Rota vīrusiem.</t>
  </si>
  <si>
    <t>3. Ekspozīcija ne vairāk kā 5 min. Aplicējot (izsmidzinot) neveido putas, apstrādātās virsmas pēc līdzekļa lietošanas nav jāskalo ar ūdeni</t>
  </si>
  <si>
    <t xml:space="preserve">4.Iepakojums 1L; 5-6 L. Uz iepakojumiem lietošanas instrukcija valsts valodā. </t>
  </si>
  <si>
    <t>Virsmu dezinfekcijas salvetes (vairākkārt lietojamās kārbās ar vāku)</t>
  </si>
  <si>
    <t xml:space="preserve">1.Bez bez hlora, aldehīdiem un protamīna ; </t>
  </si>
  <si>
    <t>2. Jāiedarbojas uz baktērijām, sēnītēm, kā arī uz Tbc, HBV, MRSA, kā arī uz Herpes, Vakcinia, Adeno, Papova un Rota vīrusiem</t>
  </si>
  <si>
    <t>3. Ekspozīcija ne ilgāk kā 5 min</t>
  </si>
  <si>
    <t xml:space="preserve">5.Iepakojums plasmasas kārbās ar piestiprinātu vāku, kas nodrošina konteinerā atlikušās  salvetes no izžūšanas  (vismaz 90 salvetes). Uz iepakojumiem lietošanas instrukcija valsts valodā. </t>
  </si>
  <si>
    <t xml:space="preserve">Virsmu dezinfekcijas salvetes </t>
  </si>
  <si>
    <t xml:space="preserve">5. iepakojums savienojams ar 4.poz. vairākkārt lietojamo kārbu, ūdens/gaisa necaurlaidīgs kas nodrošina salvetes no izžūšanas. </t>
  </si>
  <si>
    <t>1. Nodrošināt  bez maksas ar 1l pudelēm ar izsmidzinātājiem</t>
  </si>
  <si>
    <t>2. Nodrošināt  bez maksas ar 1l pudelēm ar dozatoriem (līdz 30ml)</t>
  </si>
  <si>
    <t xml:space="preserve">3. Nānodrošināt bez maksas ar papildus pašlīmējošām, ūdensnoturīgām lietošanas instrukciju etiķetēm 1L pudeļu marķēšanai  </t>
  </si>
  <si>
    <t xml:space="preserve">4.Virsmu dezinfekcijas līdzekļiem jābūt no viena ražotāja, lai izslēgtu savstarpēju nesavietojamību. </t>
  </si>
  <si>
    <t>5. Iepakojuma/ kannas korķis viegli atskrūvējams, ja korķa atskrūvēšanai nepieciešami palīglīdzekļi- atvērējs, nodrošināt atvērēju piegādi  bez maksas.</t>
  </si>
  <si>
    <t>Trauku mazgāšanas dezinfekcijas līdzeklis 33631200-4</t>
  </si>
  <si>
    <t>Virtuves trauku  manuālās   mazgāšanas, dezinficējošs līdzeklis (koncentrāts). Piemērots lietošanai ārstniecības iestādē.</t>
  </si>
  <si>
    <t>1.Uz červērtīgo amonija savienojumu bāzes, satur etanolu,bez hlora</t>
  </si>
  <si>
    <t>2.Piemērots ēdienu trauku un plastmasas priekšmetu dezinficējošai tīrīšanai ar rokām, līdzeklis iznīcina Gram(+) un Gram(-) baktērijas, sporas, sēnītes (arī pelējumu), deaktivē vīrusus HBV un HIV. Nav nepieciešams papildus līdzeklis mazgāšanai.</t>
  </si>
  <si>
    <t xml:space="preserve"> 3. Ekspozīcija ne vairāk par 30min</t>
  </si>
  <si>
    <t xml:space="preserve"> 4.Darba šķīdumam neitrāls pH līmenis</t>
  </si>
  <si>
    <t xml:space="preserve"> 5.Iepakojums 5-6L .Uz iepakojumiem lietošanas instrukcija valsts valodā. </t>
  </si>
  <si>
    <t xml:space="preserve"> 6. Piemērots lietošanai ārstniecības iestādē/ sabiedriskās ēdināšanas iestādē</t>
  </si>
  <si>
    <t xml:space="preserve">1. Nodrošināt  1l pudelēm ar dozatoriem (līdz 30ml) </t>
  </si>
  <si>
    <t xml:space="preserve">2. Nānodrošināt bez maksas ar papildus pašlīmējošām, ūdensnoturīgām lietošanas instrukciju etiķetēm 1L pudeļu marķēšanai  </t>
  </si>
  <si>
    <t>Hloru saturoši dezinfekcijas līdzekļi 33631600-8</t>
  </si>
  <si>
    <t>Hlora tabletes</t>
  </si>
  <si>
    <t>1. aktīvais  hlors tabletē - 1,5g</t>
  </si>
  <si>
    <t>iepak</t>
  </si>
  <si>
    <t>2. ar plašu fungicīdu un baktericīdu iedarbību, iznīcina Gram (+) un Gram (-) baktērijas, deaktivē vīrusus</t>
  </si>
  <si>
    <t>3.Ekspozīcijas laiks ne vairāk kā 30 min.</t>
  </si>
  <si>
    <t>4.Iepakots cieši noslēdzamās plastmasas kārbās ar atveramu vāku, iepakojumā 100 tabl.Uz iepakojumiem lietošanas instrukcija valsts valodā</t>
  </si>
  <si>
    <t>Dezinfekcijas līdzeklis kokvilnas un sintētisko tekstīliju dezinficēšanai uz hlora bāzes.(koncentrāts). Piemērots lietošanai automātiskajās veļas mašīnās.</t>
  </si>
  <si>
    <t>1. Satur nātrija hipohlorīdu</t>
  </si>
  <si>
    <t>2.ar plašu fungicīdu un baktericīdu iedarbību, iznīcina Gram (+) un Gram (-) baktērijas, deaktivē vīrusus</t>
  </si>
  <si>
    <r>
      <t>3. Ekspozīcijas laiks ne vairāk kā 30min. 20 C</t>
    </r>
    <r>
      <rPr>
        <vertAlign val="superscript"/>
        <sz val="10"/>
        <color indexed="8"/>
        <rFont val="Times New Roman"/>
        <family val="1"/>
        <charset val="186"/>
      </rPr>
      <t>0</t>
    </r>
    <r>
      <rPr>
        <sz val="10"/>
        <color indexed="8"/>
        <rFont val="Times New Roman"/>
        <family val="1"/>
        <charset val="186"/>
      </rPr>
      <t xml:space="preserve"> siltā darba šķīdumā</t>
    </r>
  </si>
  <si>
    <t>4. Iepakojums/kanna  un aizskrūvejamais vāks nodrošināts pret koncentrāta iedarbību uz tiem (pret sairšanu). Iepakojums 1-5L kanna.  .Uz iepakojumiem lietošanas instrukcija valsts valodā</t>
  </si>
  <si>
    <t xml:space="preserve">1. Nodrošināt  1l pudelēm ar dozatoriem (līdz 30ml)  </t>
  </si>
  <si>
    <t>Roku un ādas dezinfekcijas, mazgāšanas un kopšanas līdzekļi 33631200-4</t>
  </si>
  <si>
    <t>Prolongētas darbības roku higiēniskās un ķirurģiskās dezinfekcijas līdzeklis.Lietošanai gatavs šķīdums.</t>
  </si>
  <si>
    <t>1.Etanola koncentrācija 70-75%, triklosāns &lt; 25%,saturs dabīgās eļļas, nesatur glicerīnu.</t>
  </si>
  <si>
    <t xml:space="preserve"> 2. Iedarbojas uz baktērijām, sēnītēm, kā arī vīrusiem, MRSA. </t>
  </si>
  <si>
    <t>3.Ekspozīcija higiēniskai roku dezinfekcijai līdz 30 sekundēm, ekspozīcija ķirurģiskai roku dezinfekcijai līdz 3 minūtēm</t>
  </si>
  <si>
    <t xml:space="preserve"> 4. pH neitrāls</t>
  </si>
  <si>
    <t>5. Iepakojums 5-6 L, 1L.  Uz iepakojumiem lietošanas instrukcija valsts valodā</t>
  </si>
  <si>
    <t>pudele</t>
  </si>
  <si>
    <r>
      <t xml:space="preserve">5. Iepakojums- </t>
    </r>
    <r>
      <rPr>
        <b/>
        <sz val="10"/>
        <color indexed="8"/>
        <rFont val="Times New Roman"/>
        <family val="1"/>
        <charset val="186"/>
      </rPr>
      <t xml:space="preserve">100 ml </t>
    </r>
    <r>
      <rPr>
        <sz val="10"/>
        <color indexed="8"/>
        <rFont val="Times New Roman"/>
        <family val="1"/>
        <charset val="186"/>
      </rPr>
      <t>pudele ar smidzinātāju .  Uz iepakojuma lietošanas instrukcija valsts valodā</t>
    </r>
  </si>
  <si>
    <t>Saudzīgs  roku mazgāšanas līdzeklis</t>
  </si>
  <si>
    <t>1. Ar  ādu saudzējošām un kopjošām piedevām. Min. prasības sastāvam Sodium Laureth Sulfate, Cocoamide DEA, Glysterine, Sodium chloride,Sodium benzoate</t>
  </si>
  <si>
    <t xml:space="preserve">2.  pH neitrāls, </t>
  </si>
  <si>
    <t>3. Iepakojums 1L, 5-6L. Uz iepakojumiem lietošanas instrukcija valsts valodā</t>
  </si>
  <si>
    <t>Reģenerējošs roku kopšanas līdzeklis</t>
  </si>
  <si>
    <t>1. Sastāvdaļas- Steraīns, parfimērijas eļļa, glicerīns, dabīgās eļļas, kakao sviests u.c</t>
  </si>
  <si>
    <t>2. pH neitrāls</t>
  </si>
  <si>
    <t>3.1L.  Uz iepakojumiem lietošanas instrukcija valsts valodā</t>
  </si>
  <si>
    <t>1.Nodrošinat  bez  maksas ar 1l pudelēm ar  ar dozatoriem (1.0-1.5ml ) .</t>
  </si>
  <si>
    <t xml:space="preserve">2.Nodrošināt ar papildus pašlīmējošām, ūdensnoturīgām  lietošanas instrukciju etiķetēm 1L pudeļu marķēšanai. </t>
  </si>
  <si>
    <t>3. Nodrošināt bez maksas ar pie sienas stiprināmiem rāmjiem 1L pudeļu ar dozatoriem turēšanai.</t>
  </si>
  <si>
    <t>4. Iepakojuma/ kannas korķis viegli atskrūvējams, ja korķa atskrūvēšanai nepieciešami palīglīdzekļi- atvērējs, nodrošināt atvērēju piegādi  bez maksas.</t>
  </si>
  <si>
    <t>Roku un ādas dezinfekcijas, mazgāšanas un kopšanas līdzekļi bez konservantiem 33631200-4</t>
  </si>
  <si>
    <t xml:space="preserve">1. Bez krāsvielām, konservantiem un aromatizatoriem, satur dabīgās taukskābes. Iepakots gaisu un baktēriju necaurlaidīgos vienreiz lietojamos maisos.saudzējošām un kopjošām piedevām. Atbilstība standartiem: EN 1499- Ķīmiskie dezinfekcijas līdzekļi un antiseptiķi - Higiēniska roku mazgāšana
</t>
  </si>
  <si>
    <t>gabals</t>
  </si>
  <si>
    <t xml:space="preserve">   </t>
  </si>
  <si>
    <t>2.  pH līmenis 8,5-9.</t>
  </si>
  <si>
    <t>3. Iepakojums 700-900 ml. Uz iepakojumiem lietošanas instrukcija valsts valodā</t>
  </si>
  <si>
    <t>Roku higiēniskās un ķirurģiskās dezinfekcijas līdzeklis. Lietošanai gatavs šķīdums.</t>
  </si>
  <si>
    <t>1. Bez krāsvielām, konservantiem un aromatizatoriem, Satur vismaz 70% etanolu un 10% izopropanolu. Iepakots gaisu un baktēriju necaurlaidīgos vienreiz lietojamos maisos.saudzējošām un kopjošām piedevām. Atbilstība standartiem: EN 1500 Ķīmiskie dezinfekcijas līdzekļi un antiseptiķi - Higiēniska roku dezinfekcija. EN 12791 -  Ķīmiskie dezinfekcijas un antiseptikas līdzekļi - Roku dezinfekcija ķirurģijā.</t>
  </si>
  <si>
    <t xml:space="preserve">2. Iedarbojas uz baktērijām, sēnītēm, kā arī vīrusiem, MRSA. </t>
  </si>
  <si>
    <t>4. Iepakojums 700-900ml. Uz iepakojumiem lietošanas instrukcija valsts valodā</t>
  </si>
  <si>
    <t>Līdzeklis roku kopšanai(losjons)</t>
  </si>
  <si>
    <t>1.  Bez krāsvielām, konservantiem un aromatizatoriem. Tauku saturs ne mazāk kā 18 %Līdzeklis iepakots gaisu un baktērijas necaurlaidīgos, vienreizlietojamos maisos. Sastāvdaļas- Steraīns, parfimērijas eļļa, glicerīns, dabīgās eļļas, kakao sviests u.c</t>
  </si>
  <si>
    <t>2. pH līmenis robežās no 7-8</t>
  </si>
  <si>
    <t>3. Iepakojums 700-900ml. Uz iepakojumiem lietošanas instrukcija valsts valodā</t>
  </si>
  <si>
    <t>1. Nodrošināt  ar bezmaksas dozatoriem/rāmjiem .</t>
  </si>
  <si>
    <t>2. Vajadzības gadījumā jānodrošina pozīcija 10.2. mazajās "kabatas" versijās 50-120ml iepakojumos.</t>
  </si>
  <si>
    <t xml:space="preserve">3. Nodrošināt  ar papildus pašlīmējošām, ūdensnoturīgām  lietošanas instrukciju etiķetēm bez maksas. </t>
  </si>
  <si>
    <t xml:space="preserve">4. Roku un ādas dezinfekcijas, mazgāšanas un kopšanas līdzekļiem jābūt no viena ražotāja, lai izslēgtu savstarpēju nesavietojamību. </t>
  </si>
  <si>
    <t>Operācijas lauka dezinfekcijas līdzekļi 33631600-8</t>
  </si>
  <si>
    <t>Neiekrāsots ādas/operācijas lauka dezinfekcijas līdzeklis</t>
  </si>
  <si>
    <t>1.Etanols ne vairāk kā 75%, triklosāns &lt; 5%,nesatur glicerīnu, autosterils, neiekrāsots.</t>
  </si>
  <si>
    <t>3. Ekspozīcija dezinfekcijai pirms vienkāršām injekcijām līdz 30  sekundēm, ekspozīcija dezinfekcijai pirms operācijām līdz 3 minūtēm</t>
  </si>
  <si>
    <t>4. pH neitrāls</t>
  </si>
  <si>
    <t>5. Iepakojums 5L; 1L. Uz iepakojumiem lietošanas instrukcija valsts valodā</t>
  </si>
  <si>
    <t>Iekrāsots ādas/operācijas lauka dezinfekcijas līdzeklis</t>
  </si>
  <si>
    <t>1.Etanols ne vairāk kā 75%, triklosāns &lt; 5%,nesatur glicerīnu, autosterils, iekrāsots.</t>
  </si>
  <si>
    <t>5. Iepakojums 5L; 1L Uz iepakojumiem lietošanas instrukcija valsts valodā</t>
  </si>
  <si>
    <t>1. Nodrošināt  bez maksas ar 1l pudelēm ar dozatoriem.</t>
  </si>
  <si>
    <t xml:space="preserve">2. Nānodrošināt bez maksas ar papildus pašlīmējošām, ūdensnoturīgām lietošanas instrukciju etiķetēm 1L pudeļu marķēšanai. </t>
  </si>
  <si>
    <t>Papildus, iesniedzot piedāvājumu par kādu no dezinfekcijas sadaļām, ieniegt sekojošus dokumentus:</t>
  </si>
  <si>
    <t xml:space="preserve">1. Līdzekļu lietošanas instrukciju valsts valodā. </t>
  </si>
  <si>
    <t>2. Lietošanas instrukciju etiķetes (5 paraugus) - pašlīmējošas , ūdensnoturīgas    1L pudeļu marķēšanai.</t>
  </si>
  <si>
    <t>3. Līdzekļu  drošības datu lapu.</t>
  </si>
  <si>
    <t>ATĶ KODS</t>
  </si>
  <si>
    <t>Zāļu vispārīgais nosaukums</t>
  </si>
  <si>
    <t>Deva</t>
  </si>
  <si>
    <t>Zāļu uzskaites vienība</t>
  </si>
  <si>
    <t>A02BA02</t>
  </si>
  <si>
    <t>RANITIDINUM</t>
  </si>
  <si>
    <t>TABL/KAPSAULAS</t>
  </si>
  <si>
    <t>150MG</t>
  </si>
  <si>
    <t>TABL</t>
  </si>
  <si>
    <t>A02BC01</t>
  </si>
  <si>
    <t>OMEPROZOLUM</t>
  </si>
  <si>
    <t>TABL/KAPSULAS</t>
  </si>
  <si>
    <t>20MG</t>
  </si>
  <si>
    <t>KAPSULA</t>
  </si>
  <si>
    <t>A02BC05</t>
  </si>
  <si>
    <t xml:space="preserve">PULV. INF. ŠĶ.PAGAT. </t>
  </si>
  <si>
    <t>40MG</t>
  </si>
  <si>
    <t>FLAKONS</t>
  </si>
  <si>
    <t>A03AD02</t>
  </si>
  <si>
    <t>DROTAVERINUM</t>
  </si>
  <si>
    <t xml:space="preserve">INJ.ŠĶ. </t>
  </si>
  <si>
    <t>20MG/ML</t>
  </si>
  <si>
    <t>AMPULA</t>
  </si>
  <si>
    <t>A03AX13</t>
  </si>
  <si>
    <t>SIMETOCINUM</t>
  </si>
  <si>
    <t>PILIENI IEKŠĶ. LIETOŠ.</t>
  </si>
  <si>
    <t>41,2MG/ML</t>
  </si>
  <si>
    <t>A03BA01</t>
  </si>
  <si>
    <t>ATROPINI SULFAS</t>
  </si>
  <si>
    <t>1MG/ML</t>
  </si>
  <si>
    <t>10MG</t>
  </si>
  <si>
    <t>A03FA01</t>
  </si>
  <si>
    <t>METOCLOPRAMIDUM</t>
  </si>
  <si>
    <t>INJ. ŠĶ.</t>
  </si>
  <si>
    <t>10MG/2ML</t>
  </si>
  <si>
    <t>A06AB02</t>
  </si>
  <si>
    <t>5MG</t>
  </si>
  <si>
    <t>A06AD11</t>
  </si>
  <si>
    <t>LACTULOSUM</t>
  </si>
  <si>
    <t>ŠĶIDR.IEKŠ.LIETOŠ.</t>
  </si>
  <si>
    <t>500ML</t>
  </si>
  <si>
    <t>FLAK</t>
  </si>
  <si>
    <t>A06AG11</t>
  </si>
  <si>
    <t>NATRII LAURYLSULFOACETAMUM/NATRII CITRATUM/SORBITOLUM</t>
  </si>
  <si>
    <t>9/90/625MG/ML</t>
  </si>
  <si>
    <t>MIKROKLIZMA</t>
  </si>
  <si>
    <t>TUBA</t>
  </si>
  <si>
    <t>A07BA01</t>
  </si>
  <si>
    <t>CARBO ACTIVATUS</t>
  </si>
  <si>
    <t>TABLETES</t>
  </si>
  <si>
    <t>0.25G</t>
  </si>
  <si>
    <t>A07BC05</t>
  </si>
  <si>
    <t>DIOSMETITUM</t>
  </si>
  <si>
    <t>PULV. IEK;SĶ. LIETOAMAS PAGATAV.</t>
  </si>
  <si>
    <t>3G</t>
  </si>
  <si>
    <t>PULVERIS</t>
  </si>
  <si>
    <t>A07CA</t>
  </si>
  <si>
    <t>REHYDRON POWDER</t>
  </si>
  <si>
    <t>18.9 DOS</t>
  </si>
  <si>
    <t>A07DA03</t>
  </si>
  <si>
    <t>LOPERAMIDUM</t>
  </si>
  <si>
    <t>TABLETES/ KAPSULAS</t>
  </si>
  <si>
    <t>2MG</t>
  </si>
  <si>
    <t>A07EC01</t>
  </si>
  <si>
    <t>SULFASAZALINE</t>
  </si>
  <si>
    <t>500MG</t>
  </si>
  <si>
    <t>A07FA02</t>
  </si>
  <si>
    <t>SACCHAROMUCES BOULARDII</t>
  </si>
  <si>
    <t>250MG</t>
  </si>
  <si>
    <t>A07XA04</t>
  </si>
  <si>
    <t>RACECADOTRILUM</t>
  </si>
  <si>
    <t>30MG</t>
  </si>
  <si>
    <t>A09AA02</t>
  </si>
  <si>
    <t>PANCREATINUM</t>
  </si>
  <si>
    <t>MIKROKAPSULAS</t>
  </si>
  <si>
    <t>1000MG</t>
  </si>
  <si>
    <t>25000MG</t>
  </si>
  <si>
    <t>A10BA02</t>
  </si>
  <si>
    <t>METFORMINUM</t>
  </si>
  <si>
    <t>TABLETE</t>
  </si>
  <si>
    <t>A10BB09</t>
  </si>
  <si>
    <t>GLICLAZID</t>
  </si>
  <si>
    <t>60MG</t>
  </si>
  <si>
    <t>A11CC05</t>
  </si>
  <si>
    <t>CHOLECALCIFEROLUM</t>
  </si>
  <si>
    <t>ŠĶĪDUMS IEKŠĶĪGAI LIET.</t>
  </si>
  <si>
    <t>0.5MG/ML</t>
  </si>
  <si>
    <t>A11HA02</t>
  </si>
  <si>
    <t>PYRIDOXINE</t>
  </si>
  <si>
    <t>50MG/ML</t>
  </si>
  <si>
    <t>A12AA03</t>
  </si>
  <si>
    <t>CALCIUM ACETATE ANHYDROUS</t>
  </si>
  <si>
    <t>8,94MG/ML</t>
  </si>
  <si>
    <t>B01AA03</t>
  </si>
  <si>
    <t>WARFARINUM</t>
  </si>
  <si>
    <t>3MG</t>
  </si>
  <si>
    <t>B01AB01</t>
  </si>
  <si>
    <t>HEPARINUM</t>
  </si>
  <si>
    <t>5000 UI.ML</t>
  </si>
  <si>
    <t>B01AB05</t>
  </si>
  <si>
    <t>ENOXAPARINUM</t>
  </si>
  <si>
    <t>PILNŠĻIRCE</t>
  </si>
  <si>
    <t>4000 anti-Xa IU/0.4 ML</t>
  </si>
  <si>
    <t>6000 anti-Xa IU/0.6 ML</t>
  </si>
  <si>
    <t>B01AC04</t>
  </si>
  <si>
    <t>CLOPIDOGREL</t>
  </si>
  <si>
    <t>75MG</t>
  </si>
  <si>
    <t>B01AC06</t>
  </si>
  <si>
    <t>ACETYLSALYCYLIC ACID</t>
  </si>
  <si>
    <t>100MG</t>
  </si>
  <si>
    <t>B01AC30</t>
  </si>
  <si>
    <t>CLOPIDOGREL/ ACETYLSALYCYLIC ACID</t>
  </si>
  <si>
    <t>75MG/100MG</t>
  </si>
  <si>
    <t>B02BX01</t>
  </si>
  <si>
    <t>ETAMSYLATUM</t>
  </si>
  <si>
    <t>125MG/ML</t>
  </si>
  <si>
    <t>B03AC06</t>
  </si>
  <si>
    <t>FERRI (III) HYDROXIDUM CUM DEXTRANUM</t>
  </si>
  <si>
    <t>100MG/2ML</t>
  </si>
  <si>
    <t>B03BA01</t>
  </si>
  <si>
    <t>CYANOCOBALAMINUM</t>
  </si>
  <si>
    <t>1000 MCG/ML</t>
  </si>
  <si>
    <t>B02BA01</t>
  </si>
  <si>
    <t>PYNTOMENANDIONUM</t>
  </si>
  <si>
    <t>2MG/02ML</t>
  </si>
  <si>
    <t>B01-TROMBOCĪTU AGREGĀCIJAS INHIBITORI,  HEPARĪNU 33621000-9</t>
  </si>
  <si>
    <t>B01AC17</t>
  </si>
  <si>
    <t>TIROFIBANUM</t>
  </si>
  <si>
    <t>0.25MG/ML</t>
  </si>
  <si>
    <t>B01AD02</t>
  </si>
  <si>
    <t>ALTEPLASE</t>
  </si>
  <si>
    <t>50MG/50ML</t>
  </si>
  <si>
    <t>B02-VIETĒJI LIETOJAMI HEMOSTATISKI LĪDZEKĻI 33621200-1</t>
  </si>
  <si>
    <t>B02BC30</t>
  </si>
  <si>
    <t>KOMBINĀCIJAS(TACHOSIL)</t>
  </si>
  <si>
    <t>SŪKLIS</t>
  </si>
  <si>
    <t xml:space="preserve">9.5X4.8 </t>
  </si>
  <si>
    <t>GAB</t>
  </si>
  <si>
    <t xml:space="preserve">KOMBINĀCIJAS (TACHOSIL) </t>
  </si>
  <si>
    <t>4,8X4,8 1UD</t>
  </si>
  <si>
    <t>B05-ASINIS UN ASINS AISTĀJĒJI 33621400-3</t>
  </si>
  <si>
    <t>B05AA06</t>
  </si>
  <si>
    <t>GELATINUM SATUROŠI LĪDZEKĻI</t>
  </si>
  <si>
    <t>0.25MG/500ML</t>
  </si>
  <si>
    <t>B05BA10</t>
  </si>
  <si>
    <t xml:space="preserve">KOMBINĀCIJAS </t>
  </si>
  <si>
    <t>INFŪZIJU ŠĶ.</t>
  </si>
  <si>
    <t>B05BB02</t>
  </si>
  <si>
    <r>
      <t>ELEKTROLĪTI UN OGĻHIDRĀTI</t>
    </r>
    <r>
      <rPr>
        <b/>
        <sz val="10"/>
        <rFont val="Times New Roman"/>
        <family val="1"/>
        <charset val="186"/>
      </rPr>
      <t xml:space="preserve"> </t>
    </r>
    <r>
      <rPr>
        <i/>
        <sz val="10"/>
        <rFont val="Times New Roman"/>
        <family val="1"/>
        <charset val="186"/>
      </rPr>
      <t>(STEROFUNDIN BG-5)</t>
    </r>
  </si>
  <si>
    <t>ELEKTROLĪTI UN OGĻHIDRĀTI (STEROFUNDIN HEG-5)***</t>
  </si>
  <si>
    <t>B05BB01-ŠĶĪDUMI INFŪZIJAI 33692100-8</t>
  </si>
  <si>
    <t>B05BB01</t>
  </si>
  <si>
    <r>
      <t xml:space="preserve">ELEKTROLĪTU ŠĶĪDUMI </t>
    </r>
    <r>
      <rPr>
        <i/>
        <sz val="10"/>
        <rFont val="Times New Roman"/>
        <family val="1"/>
        <charset val="186"/>
      </rPr>
      <t>(RINGER)</t>
    </r>
  </si>
  <si>
    <r>
      <t xml:space="preserve">ELEKTROLĪTU ŠĶĪDUMI </t>
    </r>
    <r>
      <rPr>
        <i/>
        <sz val="10"/>
        <rFont val="Times New Roman"/>
        <family val="1"/>
        <charset val="186"/>
      </rPr>
      <t>(RINGER-LACTAT)</t>
    </r>
  </si>
  <si>
    <t>B05-ŠĶĪDUMI INFŪZIJAI 33692100-8</t>
  </si>
  <si>
    <t>B05BC01</t>
  </si>
  <si>
    <t>MANNITOLUM</t>
  </si>
  <si>
    <t>B05AA05</t>
  </si>
  <si>
    <t>DEXTRAN</t>
  </si>
  <si>
    <t>B05CB01</t>
  </si>
  <si>
    <t>NATRII CHLORIDUM</t>
  </si>
  <si>
    <t>0.9%-100ML</t>
  </si>
  <si>
    <t>0.9%-1000ML</t>
  </si>
  <si>
    <t>0.9%-250ML</t>
  </si>
  <si>
    <t>0.9%-500ML</t>
  </si>
  <si>
    <t>B05CX01</t>
  </si>
  <si>
    <t>GLUCOSUM</t>
  </si>
  <si>
    <t>10%-500ml</t>
  </si>
  <si>
    <t>5%-500ML</t>
  </si>
  <si>
    <t>5%-250ML</t>
  </si>
  <si>
    <t>B05XA05</t>
  </si>
  <si>
    <t>MAGNESII SULFAS</t>
  </si>
  <si>
    <t>250MG/ML</t>
  </si>
  <si>
    <t>B05-ŠĶĪDUMI SKALOŠANAI 33692000-7</t>
  </si>
  <si>
    <t>SKALOŠANAI</t>
  </si>
  <si>
    <t>FLAKONS AR SKRŪVĒJAMU KORĶI</t>
  </si>
  <si>
    <t>0.9%-3000ML</t>
  </si>
  <si>
    <t>50%- 500ML</t>
  </si>
  <si>
    <t>B05X-PAPILDUS ŠĶĪDUMI INFŪZIJAI 33692100-8</t>
  </si>
  <si>
    <t>B05XA03</t>
  </si>
  <si>
    <t>NATRII  CHLORIDUM</t>
  </si>
  <si>
    <t>B05XA01</t>
  </si>
  <si>
    <t>KALII  CHLORIDE</t>
  </si>
  <si>
    <t>B05XA02</t>
  </si>
  <si>
    <t>NATRII BICARBONAS</t>
  </si>
  <si>
    <t>4.2%-250 ML</t>
  </si>
  <si>
    <t>C01AA05</t>
  </si>
  <si>
    <t>DIGOXINUM</t>
  </si>
  <si>
    <t>0.25MG</t>
  </si>
  <si>
    <t xml:space="preserve">DIGOXINUM </t>
  </si>
  <si>
    <t>0.5MG/2ML</t>
  </si>
  <si>
    <t>C01BD01</t>
  </si>
  <si>
    <t>AMIDARONUM</t>
  </si>
  <si>
    <t>200MG</t>
  </si>
  <si>
    <t>150MG/3ML</t>
  </si>
  <si>
    <t>C01CA04</t>
  </si>
  <si>
    <t>DOPAMINUM</t>
  </si>
  <si>
    <t>KONCENTR. INF. ŠĶ. PAGATAV.</t>
  </si>
  <si>
    <t>200MG/10ML</t>
  </si>
  <si>
    <t>C01CA07</t>
  </si>
  <si>
    <t>DOBUTAMIN</t>
  </si>
  <si>
    <t>12,5MG/ML</t>
  </si>
  <si>
    <t>C01CA24</t>
  </si>
  <si>
    <t>EPINEFRINUM</t>
  </si>
  <si>
    <t>C01DA02</t>
  </si>
  <si>
    <t>GLYCERYL TRINITRAS</t>
  </si>
  <si>
    <t>10MG/10ML</t>
  </si>
  <si>
    <t>AER</t>
  </si>
  <si>
    <t>0.4MG DEVA</t>
  </si>
  <si>
    <t>AER0SOLS</t>
  </si>
  <si>
    <t>0.5MG</t>
  </si>
  <si>
    <t>C01DA14</t>
  </si>
  <si>
    <t>ISOSORBIDE MONONITRATE</t>
  </si>
  <si>
    <t>C02AB01</t>
  </si>
  <si>
    <t>METHYLDOPUM</t>
  </si>
  <si>
    <t>C02AC01</t>
  </si>
  <si>
    <t>CLONIDINUM</t>
  </si>
  <si>
    <t>0.15MG/ML 1ML</t>
  </si>
  <si>
    <t>C02AC05</t>
  </si>
  <si>
    <t>MOXONIDIN</t>
  </si>
  <si>
    <t>0,4MG</t>
  </si>
  <si>
    <t>C03CA01</t>
  </si>
  <si>
    <t>FUROSEMIDUM</t>
  </si>
  <si>
    <t>10MG/ML</t>
  </si>
  <si>
    <t>C03CA04</t>
  </si>
  <si>
    <t>TORASEMIDUM</t>
  </si>
  <si>
    <t xml:space="preserve"> 20MG/4ML</t>
  </si>
  <si>
    <t xml:space="preserve"> 10MG</t>
  </si>
  <si>
    <t>C03DA01</t>
  </si>
  <si>
    <t>SPIRONOLACTONUM</t>
  </si>
  <si>
    <t>50MG</t>
  </si>
  <si>
    <t>C04AD03</t>
  </si>
  <si>
    <t>PENTOXIFYLLINE</t>
  </si>
  <si>
    <t>GĒLS</t>
  </si>
  <si>
    <t>TŪBIŅA</t>
  </si>
  <si>
    <t>Heparins or heparinoids for topical use</t>
  </si>
  <si>
    <t>C07AB02</t>
  </si>
  <si>
    <t>METOPROLOLUM ILGSTOŠAS DARBĪBAS</t>
  </si>
  <si>
    <t>23.75MG</t>
  </si>
  <si>
    <t xml:space="preserve">METOPROLOLUM </t>
  </si>
  <si>
    <t>C08CA01</t>
  </si>
  <si>
    <t>AMLODIPINUM</t>
  </si>
  <si>
    <t>C08CA05</t>
  </si>
  <si>
    <t>NIFIDIPINUM</t>
  </si>
  <si>
    <t>ILGSTOŠAS DARB. TABL</t>
  </si>
  <si>
    <t>C08CA08</t>
  </si>
  <si>
    <t>NITRENDIPINUM</t>
  </si>
  <si>
    <t>C08DA01</t>
  </si>
  <si>
    <t>VERAPAMILUM</t>
  </si>
  <si>
    <t>5MG/2ML</t>
  </si>
  <si>
    <t>80MG</t>
  </si>
  <si>
    <t>C09AA02</t>
  </si>
  <si>
    <t>ENALAPRILUM</t>
  </si>
  <si>
    <t>1.25MG/ML</t>
  </si>
  <si>
    <t>C10AA05</t>
  </si>
  <si>
    <t>ATROVASTATINUM</t>
  </si>
  <si>
    <t>C09AA04</t>
  </si>
  <si>
    <t>PERINDOPRIL</t>
  </si>
  <si>
    <t xml:space="preserve"> D-ĀDU MĪKSTINOŠI UN AIZSARGĀJOŠI LĪDZEKĻI 33631200-4</t>
  </si>
  <si>
    <t>D02AB</t>
  </si>
  <si>
    <t>ZINCI OXYDUM</t>
  </si>
  <si>
    <t>ZIEDE</t>
  </si>
  <si>
    <t>D03AX04</t>
  </si>
  <si>
    <t xml:space="preserve">DEXPANTHENOLUM </t>
  </si>
  <si>
    <t>UZ ĀDAS LIETOJAMAS PUTAS</t>
  </si>
  <si>
    <t>4.63MG/G</t>
  </si>
  <si>
    <t>D06AX01</t>
  </si>
  <si>
    <t>ACIDUM FUSIDICUM</t>
  </si>
  <si>
    <t>ZIEDE/KRĒMS</t>
  </si>
  <si>
    <t>D08AX</t>
  </si>
  <si>
    <t>VIRIDE NITENS</t>
  </si>
  <si>
    <t>ŠĶĪDUMS</t>
  </si>
  <si>
    <t>1%-10ML</t>
  </si>
  <si>
    <t>KALII PERMANGANAS</t>
  </si>
  <si>
    <t>PULVERIS SKALOJAMĀ ŠĶ. PAGAT.</t>
  </si>
  <si>
    <t>30G</t>
  </si>
  <si>
    <t>HYDROGENII PEROXYDUM</t>
  </si>
  <si>
    <t>3%-100ML</t>
  </si>
  <si>
    <r>
      <t xml:space="preserve">PIX LIGUIDA BETULAE, XEROFORMINUM </t>
    </r>
    <r>
      <rPr>
        <i/>
        <sz val="10"/>
        <rFont val="Times New Roman"/>
        <family val="1"/>
        <charset val="186"/>
      </rPr>
      <t>(LINIMENTUM BALSAMICUM VISHNEVSKY)</t>
    </r>
  </si>
  <si>
    <t>LINIMENTS</t>
  </si>
  <si>
    <t xml:space="preserve"> D08-ANTISEPTISKIE UN DEZINFEKCIJAS LĪDZEKĻI 33631600-8</t>
  </si>
  <si>
    <t>D08AG02</t>
  </si>
  <si>
    <t>POLYVIDONUM-IODIUM</t>
  </si>
  <si>
    <t>ŠĶĪDUMS- 1000ML</t>
  </si>
  <si>
    <t>100MG/ML</t>
  </si>
  <si>
    <t>H02AB02</t>
  </si>
  <si>
    <t>DEXAMETHASONUM</t>
  </si>
  <si>
    <t>4MG/ML</t>
  </si>
  <si>
    <t>H02AB04</t>
  </si>
  <si>
    <t>METHYLPREDNISOLONUM</t>
  </si>
  <si>
    <t>16MG</t>
  </si>
  <si>
    <t>PRENISOLONUM</t>
  </si>
  <si>
    <t>H02AB09</t>
  </si>
  <si>
    <t>HYDROCORTISONUM</t>
  </si>
  <si>
    <t>H03AA01</t>
  </si>
  <si>
    <r>
      <t>L</t>
    </r>
    <r>
      <rPr>
        <sz val="10"/>
        <rFont val="Times New Roman"/>
        <family val="1"/>
        <charset val="186"/>
      </rPr>
      <t>EVOTHYROXINUM</t>
    </r>
  </si>
  <si>
    <t>100 MCG</t>
  </si>
  <si>
    <t>ŠĶ. ĀRĪGAI LIETOŠ.</t>
  </si>
  <si>
    <t>N01AB06</t>
  </si>
  <si>
    <t>ISOFLURANUM</t>
  </si>
  <si>
    <t>INHAL. TVAIKI, ŠĶIDR.</t>
  </si>
  <si>
    <t>100ML-99.90%</t>
  </si>
  <si>
    <t>N01AB08</t>
  </si>
  <si>
    <t>SEVOFLURANUM</t>
  </si>
  <si>
    <t>250ML</t>
  </si>
  <si>
    <t>N01AX</t>
  </si>
  <si>
    <t>NATRII OXYBUTYRAS</t>
  </si>
  <si>
    <t>20%10ML</t>
  </si>
  <si>
    <t>N01AX10</t>
  </si>
  <si>
    <t>PROPOFOLUM</t>
  </si>
  <si>
    <t>EMULSIJA</t>
  </si>
  <si>
    <t>1% 20ML</t>
  </si>
  <si>
    <t>N01BB01</t>
  </si>
  <si>
    <t xml:space="preserve">BUPIVACAINUM </t>
  </si>
  <si>
    <t>ŠĶ.INJ. SPINĀLAI ANEST.</t>
  </si>
  <si>
    <t>5MG/ML 4ML</t>
  </si>
  <si>
    <t>SMAGAIS ŠĶ. SPINĀLAI INJ.</t>
  </si>
  <si>
    <t>5MG/ML</t>
  </si>
  <si>
    <t>0.5%/ 20ML</t>
  </si>
  <si>
    <t>N01BB02</t>
  </si>
  <si>
    <t>LIDOCAINUM</t>
  </si>
  <si>
    <t>AEROSOLS VIETĒJAI LIETOŠ.</t>
  </si>
  <si>
    <t>N01BB52</t>
  </si>
  <si>
    <t>Lidocaini hydrochloridum, Chlorhexidini digluconas, Methylis hydroxybenzoas</t>
  </si>
  <si>
    <t>6ML</t>
  </si>
  <si>
    <t>N02AA01</t>
  </si>
  <si>
    <t>MORPHINUM</t>
  </si>
  <si>
    <t>N02AB03</t>
  </si>
  <si>
    <t>FENTANYLUM</t>
  </si>
  <si>
    <t>0.05MG/ML</t>
  </si>
  <si>
    <t>N02AX</t>
  </si>
  <si>
    <t>TRIMEPIRIDINI HYDROCH.</t>
  </si>
  <si>
    <t>N02AX02</t>
  </si>
  <si>
    <t>TRAMADOLUM</t>
  </si>
  <si>
    <t>50MG/ML 1ML</t>
  </si>
  <si>
    <t>N02BB02</t>
  </si>
  <si>
    <t>METAMIZOLI NATRIUM</t>
  </si>
  <si>
    <t>500MG/ML</t>
  </si>
  <si>
    <t>N02BE01</t>
  </si>
  <si>
    <t>PARACETAMOLUM</t>
  </si>
  <si>
    <t>SUSP.IEKŠĶ.LIET.</t>
  </si>
  <si>
    <t>120MG/5ML-100ML</t>
  </si>
  <si>
    <t>PUDELE</t>
  </si>
  <si>
    <t>SUPOZIT.</t>
  </si>
  <si>
    <t>125MG</t>
  </si>
  <si>
    <t>SUPPOZIT</t>
  </si>
  <si>
    <t>N03AF01</t>
  </si>
  <si>
    <t>CARBAMAZEPINUM</t>
  </si>
  <si>
    <t>ILGST.DARB. TABLETE</t>
  </si>
  <si>
    <t>N03AX12</t>
  </si>
  <si>
    <t>GABAPENTINUM</t>
  </si>
  <si>
    <t>300MG</t>
  </si>
  <si>
    <t>N04BA02</t>
  </si>
  <si>
    <t>LEVDOPA AR DEKARBOKSILĀZES INHIBITORU</t>
  </si>
  <si>
    <t>100/25 MG</t>
  </si>
  <si>
    <t>N05AD01</t>
  </si>
  <si>
    <t>HALOPERIDOLUM</t>
  </si>
  <si>
    <t>0.02%</t>
  </si>
  <si>
    <t>1,5MG</t>
  </si>
  <si>
    <t>N05AD03</t>
  </si>
  <si>
    <t>MELPERONUM</t>
  </si>
  <si>
    <t>25MG</t>
  </si>
  <si>
    <t>N05AF03</t>
  </si>
  <si>
    <t>CHLORPROTHIXENUM</t>
  </si>
  <si>
    <t xml:space="preserve">N05BA01 </t>
  </si>
  <si>
    <t>DIAZEPAMUM</t>
  </si>
  <si>
    <t>0.5%2ML</t>
  </si>
  <si>
    <t>N05CB02</t>
  </si>
  <si>
    <t>ETHYLI BROMISOVALERAS, PHENOBARBITALUM, OLEUM MENTHAE</t>
  </si>
  <si>
    <t>ŠĶIDRUMS IEKŠĶ.LIETOŠ.</t>
  </si>
  <si>
    <t>90ML</t>
  </si>
  <si>
    <t>N05CD08</t>
  </si>
  <si>
    <t>MIDAZOLAMUM</t>
  </si>
  <si>
    <t>INJ.ŠĶ</t>
  </si>
  <si>
    <t xml:space="preserve">N05CD08 </t>
  </si>
  <si>
    <t>7.5MG</t>
  </si>
  <si>
    <t xml:space="preserve">N05BA </t>
  </si>
  <si>
    <t>FENAZEPAMUM</t>
  </si>
  <si>
    <t>1MG</t>
  </si>
  <si>
    <t>N06AA09</t>
  </si>
  <si>
    <t>AMITRIPTILINUM</t>
  </si>
  <si>
    <t>N06BX03</t>
  </si>
  <si>
    <t>PIRACETAMUM</t>
  </si>
  <si>
    <t>200MG/ML 5ML</t>
  </si>
  <si>
    <t>N06BX18</t>
  </si>
  <si>
    <t>VINPOCEINUM</t>
  </si>
  <si>
    <t>N06DA04</t>
  </si>
  <si>
    <t>GALANTAMIN</t>
  </si>
  <si>
    <t>N07AA</t>
  </si>
  <si>
    <t>IPIDACRINUM</t>
  </si>
  <si>
    <t>N07CA01</t>
  </si>
  <si>
    <t>BETAHISTINUM</t>
  </si>
  <si>
    <t>24MG</t>
  </si>
  <si>
    <t>N07CA02</t>
  </si>
  <si>
    <t>CINNARIZINUM</t>
  </si>
  <si>
    <t>P01AB01</t>
  </si>
  <si>
    <t>METRANIDAZOLUM</t>
  </si>
  <si>
    <t>P02CA01</t>
  </si>
  <si>
    <t>MEBENDAZOLUM</t>
  </si>
  <si>
    <t>P03AC04</t>
  </si>
  <si>
    <t>PEREMETHRINUM</t>
  </si>
  <si>
    <t>40MG/ML ZIEDE</t>
  </si>
  <si>
    <t>ŠAMPŪNS</t>
  </si>
  <si>
    <t>10MG/G</t>
  </si>
  <si>
    <t>R01AB01</t>
  </si>
  <si>
    <t>PHENYLEPRINUM/ DIMETINDENUM</t>
  </si>
  <si>
    <t>DEGUNA PILIENI</t>
  </si>
  <si>
    <t>15ML</t>
  </si>
  <si>
    <t>R03AC02</t>
  </si>
  <si>
    <t>SALBUTAMOLUM</t>
  </si>
  <si>
    <t>AEROSOLS INHALĀCIJĀM</t>
  </si>
  <si>
    <t xml:space="preserve"> 100MCG DEVĀ</t>
  </si>
  <si>
    <t xml:space="preserve"> INHAL, ŠĶ,</t>
  </si>
  <si>
    <t>R03BA02</t>
  </si>
  <si>
    <t>BUDESONIDUM</t>
  </si>
  <si>
    <t>SUSP. INHALĀCIJĀM</t>
  </si>
  <si>
    <t>0.5MGML</t>
  </si>
  <si>
    <t>R03BA05</t>
  </si>
  <si>
    <t>FLUTICASONUM</t>
  </si>
  <si>
    <t>125MCG</t>
  </si>
  <si>
    <t>250MCG</t>
  </si>
  <si>
    <t>R03DA04</t>
  </si>
  <si>
    <t>THEOPHILINUM</t>
  </si>
  <si>
    <t>AMINOFILINUM</t>
  </si>
  <si>
    <t>240MG 10ML</t>
  </si>
  <si>
    <t>R05CB01</t>
  </si>
  <si>
    <t>ACETYLCISTEINUM</t>
  </si>
  <si>
    <t>R05CB06</t>
  </si>
  <si>
    <t>AMBROXOLUM</t>
  </si>
  <si>
    <t xml:space="preserve"> 15MG/ML SĪRUPS 100ML</t>
  </si>
  <si>
    <t>R06AA04</t>
  </si>
  <si>
    <t>CLEMASTINUM</t>
  </si>
  <si>
    <t xml:space="preserve"> 1MG/ML 2M</t>
  </si>
  <si>
    <t>R06AC03</t>
  </si>
  <si>
    <t>CHLOROPYRAMINUM</t>
  </si>
  <si>
    <t>20MG/ML 2ML</t>
  </si>
  <si>
    <t>R06AE07</t>
  </si>
  <si>
    <t>CITERIZINUM</t>
  </si>
  <si>
    <t>PILIENI IEKŠĶ.LIETOŠ.</t>
  </si>
  <si>
    <t>10MG/ML-20ML</t>
  </si>
  <si>
    <t>R06AX</t>
  </si>
  <si>
    <t>FENKAROLUM</t>
  </si>
  <si>
    <t>R07AB</t>
  </si>
  <si>
    <t>AMMONII CAUSTICI</t>
  </si>
  <si>
    <t>V03AB15</t>
  </si>
  <si>
    <t>NALAXONUM</t>
  </si>
  <si>
    <t>0.4MG/ML</t>
  </si>
  <si>
    <t>S01AA01</t>
  </si>
  <si>
    <t xml:space="preserve">CHLORAMPHENICOLUM </t>
  </si>
  <si>
    <t>ACU PILIENI</t>
  </si>
  <si>
    <t xml:space="preserve">5MG/ML </t>
  </si>
  <si>
    <t>S01AA13</t>
  </si>
  <si>
    <t>S02DA01</t>
  </si>
  <si>
    <t>PRESĀPJU LĪDZ.(OTIPAKS)</t>
  </si>
  <si>
    <t>AUSU PILIENI</t>
  </si>
  <si>
    <t xml:space="preserve">40MG/10MG/G </t>
  </si>
  <si>
    <t>V08 RENTGENKONTRASTVIELAS 33696800-3</t>
  </si>
  <si>
    <t>ŠĶ.INJ. UN INFŪZIJĀM</t>
  </si>
  <si>
    <t>V08AB05</t>
  </si>
  <si>
    <t>IOPROMIDUM</t>
  </si>
  <si>
    <t>300 MGJ/ML 100ML</t>
  </si>
  <si>
    <t>300 MGJ/ML 50ML</t>
  </si>
  <si>
    <t>SPIRTS 33680000-0</t>
  </si>
  <si>
    <t>Spirts</t>
  </si>
  <si>
    <t>SPIRITUS AETHYLICUS</t>
  </si>
  <si>
    <r>
      <t>70</t>
    </r>
    <r>
      <rPr>
        <vertAlign val="superscript"/>
        <sz val="10"/>
        <color indexed="8"/>
        <rFont val="Times New Roman"/>
        <family val="1"/>
        <charset val="186"/>
      </rPr>
      <t xml:space="preserve"> 0</t>
    </r>
    <r>
      <rPr>
        <sz val="10"/>
        <color indexed="8"/>
        <rFont val="Times New Roman"/>
        <family val="1"/>
        <charset val="186"/>
      </rPr>
      <t xml:space="preserve">  0.2 VAI 0.5 KG</t>
    </r>
  </si>
  <si>
    <t>KG</t>
  </si>
  <si>
    <r>
      <rPr>
        <vertAlign val="superscript"/>
        <sz val="10"/>
        <color indexed="8"/>
        <rFont val="Times New Roman"/>
        <family val="1"/>
        <charset val="186"/>
      </rPr>
      <t xml:space="preserve"> </t>
    </r>
    <r>
      <rPr>
        <sz val="10"/>
        <color indexed="8"/>
        <rFont val="Times New Roman"/>
        <family val="1"/>
        <charset val="186"/>
      </rPr>
      <t>96</t>
    </r>
    <r>
      <rPr>
        <vertAlign val="superscript"/>
        <sz val="10"/>
        <color indexed="8"/>
        <rFont val="Times New Roman"/>
        <family val="1"/>
        <charset val="186"/>
      </rPr>
      <t>0</t>
    </r>
    <r>
      <rPr>
        <sz val="10"/>
        <color indexed="8"/>
        <rFont val="Times New Roman"/>
        <family val="1"/>
        <charset val="186"/>
      </rPr>
      <t xml:space="preserve">  0.2, 0.5 VAI 1 KG</t>
    </r>
  </si>
  <si>
    <t>J-PRETINFEKCIJU MEDIKAMENTI 33651000-8</t>
  </si>
  <si>
    <t>J01AA02</t>
  </si>
  <si>
    <t>DOXICIKLINI</t>
  </si>
  <si>
    <t>J01CA01</t>
  </si>
  <si>
    <t>AMPICILLINI</t>
  </si>
  <si>
    <t>PULVERIS INJ. ŠĶĪD. PAGATAVOŠANAI</t>
  </si>
  <si>
    <t>1GR</t>
  </si>
  <si>
    <t>J01CA04</t>
  </si>
  <si>
    <t>AMOXICILLINI</t>
  </si>
  <si>
    <t>J01CE01</t>
  </si>
  <si>
    <t>PENICILLINI</t>
  </si>
  <si>
    <t>1MILJ</t>
  </si>
  <si>
    <t>J01CR02</t>
  </si>
  <si>
    <t>AMOXICILLINI/CLAVULANIC ACID</t>
  </si>
  <si>
    <t>1000/200MG</t>
  </si>
  <si>
    <t>500/125MG</t>
  </si>
  <si>
    <t>875/125MG</t>
  </si>
  <si>
    <t>J01DB04</t>
  </si>
  <si>
    <t>CEFOZOLINI</t>
  </si>
  <si>
    <t>J01DC02</t>
  </si>
  <si>
    <t>CEFUROXIM</t>
  </si>
  <si>
    <t>1500MG</t>
  </si>
  <si>
    <t>J01DD04</t>
  </si>
  <si>
    <t>CEFTRIAXONS</t>
  </si>
  <si>
    <t>J01DH51</t>
  </si>
  <si>
    <t>IMIPENEM/CILASTATIN</t>
  </si>
  <si>
    <t>500/500MG</t>
  </si>
  <si>
    <t>J01FA09</t>
  </si>
  <si>
    <t>CLARITROMICINI</t>
  </si>
  <si>
    <t>J01GB03</t>
  </si>
  <si>
    <t>GENTAMICINI</t>
  </si>
  <si>
    <t>INJEKCIJU ŠĶĪDUMS</t>
  </si>
  <si>
    <t>80MG/2ML</t>
  </si>
  <si>
    <t>J01MA02</t>
  </si>
  <si>
    <t>CIPROFLOXACINI</t>
  </si>
  <si>
    <t>200MG/100ML</t>
  </si>
  <si>
    <t>J01XD01</t>
  </si>
  <si>
    <t>METRONIDASOLI</t>
  </si>
  <si>
    <t>0.5% 100ML</t>
  </si>
  <si>
    <t>J01XE</t>
  </si>
  <si>
    <t>FURAGINUM SOLUBILE</t>
  </si>
  <si>
    <t>M01AB05</t>
  </si>
  <si>
    <t>DICLOFENACUM</t>
  </si>
  <si>
    <t>ŠĶĪDUMS I/M LIETOŠANAI</t>
  </si>
  <si>
    <t>75MG/3ML</t>
  </si>
  <si>
    <t>ŠĶĪDUMS I/V LIETOŠANAI</t>
  </si>
  <si>
    <t>M01AE01</t>
  </si>
  <si>
    <t>IBUPROFENUM</t>
  </si>
  <si>
    <t>400MG</t>
  </si>
  <si>
    <t>M01AE17</t>
  </si>
  <si>
    <t>DEXKETOPROFENUM</t>
  </si>
  <si>
    <t>ŠĶĪDUMS INJEKCIJĀM</t>
  </si>
  <si>
    <t>50MG/2ML</t>
  </si>
  <si>
    <t>M03AB01</t>
  </si>
  <si>
    <t>SUXAMETHONI CHLORIDUM</t>
  </si>
  <si>
    <t>M03AC04</t>
  </si>
  <si>
    <t>ATRACURII BESILAS</t>
  </si>
  <si>
    <t>10MG/5ML</t>
  </si>
  <si>
    <t>M03BX04</t>
  </si>
  <si>
    <t>TOLPERISONI HYDROCHLORIDUM</t>
  </si>
  <si>
    <t> 1000</t>
  </si>
  <si>
    <t>Polyamide, griezoša adata. Diega garums 75 cm</t>
  </si>
  <si>
    <t>4/0; 3/8-20mm</t>
  </si>
  <si>
    <t>3/0; 3/8-25mm pastiprināta adata</t>
  </si>
  <si>
    <t>2/0; 3/8-30mm pastiprināta adata</t>
  </si>
  <si>
    <t>0; 3/8-35mm pastiprināta adata</t>
  </si>
  <si>
    <t>Ādas skavotājs</t>
  </si>
  <si>
    <t>ādas skaviņu automāts ar 35 nerūsējoša tērauda W izmēra skaviņām. Sterils iepakojums, vienreizējai lietošanai,  sterilizēts pielietojot etilēna oksīdu.</t>
  </si>
  <si>
    <t xml:space="preserve">*1/1 platums 6.5mm, augstums 4.7mm             *1/1 platums 5.7mm, augstums 3.9mm  </t>
  </si>
  <si>
    <t>Bipolāras koagulācijas instruments</t>
  </si>
  <si>
    <r>
      <t>savietojams ar iekārtu Valleylab 150. LigaSure instrumenti konvenciālām operācijām, instrumenta garums 23cm, rotācijas leņķis 350</t>
    </r>
    <r>
      <rPr>
        <vertAlign val="superscript"/>
        <sz val="10"/>
        <rFont val="Times New Roman"/>
        <family val="1"/>
        <charset val="186"/>
      </rPr>
      <t xml:space="preserve">0 </t>
    </r>
    <r>
      <rPr>
        <sz val="10"/>
        <rFont val="Times New Roman"/>
        <family val="1"/>
        <charset val="186"/>
      </rPr>
      <t>. Bipolārās tehnoloģijas multifunkcionāls ķirurģisk instrumets audu liģēšanas, disekcijas un griešanas nodrošināšanai to diametrā līdz un iekļaujot 7mm konvenciālo operāciju laikā.  Darba virsmas garums 20mm, griešana 18mm. Instrumenta aktivācija gan ar kājslēdzi gan ar rokas vadību uz instrumenta darba roktura</t>
    </r>
  </si>
  <si>
    <t xml:space="preserve">Mehānisks ķirurģiskais griezējšuvējs </t>
  </si>
  <si>
    <t>4.1.</t>
  </si>
  <si>
    <t>4.2.</t>
  </si>
  <si>
    <t>Formalīns</t>
  </si>
  <si>
    <t>Pārslas vai granulas. Kušanas t 56-58 C</t>
  </si>
  <si>
    <t>Ksilols</t>
  </si>
  <si>
    <t xml:space="preserve">Laparaskopiskie ligaklipi saderīgi ar ,,Storz" klipatoru. Klipu izmēri audu un asinsvadu liģēšanai diametrā no 2mm līdz 16mm.  Katrā kārtridžā ir 10 klipi. Klipi ir rentgencaurlaidīgi.   </t>
  </si>
  <si>
    <t>Titāna klipu/skavu kārtridži</t>
  </si>
  <si>
    <t>izm. M, L</t>
  </si>
  <si>
    <t xml:space="preserve">50-3.8           </t>
  </si>
  <si>
    <r>
      <rPr>
        <u/>
        <sz val="10"/>
        <rFont val="Times New Roman"/>
        <family val="1"/>
        <charset val="186"/>
      </rPr>
      <t xml:space="preserve">Daudzreizlietojamā </t>
    </r>
    <r>
      <rPr>
        <sz val="10"/>
        <rFont val="Times New Roman"/>
        <family val="1"/>
        <charset val="186"/>
      </rPr>
      <t>mehāniskā griezējšuvēja kasetes</t>
    </r>
    <r>
      <rPr>
        <u/>
        <sz val="10"/>
        <rFont val="Times New Roman"/>
        <family val="1"/>
        <charset val="186"/>
      </rPr>
      <t xml:space="preserve"> </t>
    </r>
    <r>
      <rPr>
        <sz val="10"/>
        <rFont val="Times New Roman"/>
        <family val="1"/>
        <charset val="186"/>
      </rPr>
      <t xml:space="preserve"> savietojamas         GIA Premium 50 šuvēju. (6gab. iepakojumā) </t>
    </r>
  </si>
  <si>
    <r>
      <t xml:space="preserve"> Kasetes metāliskam </t>
    </r>
    <r>
      <rPr>
        <u/>
        <sz val="10"/>
        <rFont val="Times New Roman"/>
        <family val="1"/>
        <charset val="186"/>
      </rPr>
      <t xml:space="preserve"> daudzkārtlietojamam </t>
    </r>
    <r>
      <rPr>
        <sz val="10"/>
        <rFont val="Times New Roman"/>
        <family val="1"/>
        <charset val="186"/>
      </rPr>
      <t xml:space="preserve"> lineārajam  šuvējam  TA Premium (6 gab.iepakojumā)</t>
    </r>
  </si>
  <si>
    <t xml:space="preserve">55-4.8 </t>
  </si>
  <si>
    <t xml:space="preserve"> 80-4.8mm</t>
  </si>
  <si>
    <t>Šuvējs vismaz 84 skaviņas</t>
  </si>
  <si>
    <t>Rezerves magazīnas  vismaz 84 skaviņas</t>
  </si>
  <si>
    <r>
      <t xml:space="preserve">konvenciālām operācijām, </t>
    </r>
    <r>
      <rPr>
        <u/>
        <sz val="10"/>
        <rFont val="Times New Roman"/>
        <family val="1"/>
        <charset val="186"/>
      </rPr>
      <t xml:space="preserve">vienreizlietojams </t>
    </r>
    <r>
      <rPr>
        <sz val="10"/>
        <rFont val="Times New Roman"/>
        <family val="1"/>
        <charset val="186"/>
      </rPr>
      <t>mehānisks ķirurģiskais anastamožu šuvējs un rezeves magazīnas: ar ielādētu kaseti, šuvēja aktivizācijas svira darbojas no abām pusēm, neslīdoša virsma, 2.5mm, 3.8mm, un4.8mm kasetes ir savtarpēji maināmas, jauns nazis katrā magazīnā, nazis no 440 nerūsējošā tērauda sērijas, kasetes ar taisnstūra veida  profila skavu stiepli, piltuvveida padziļinājumi laktā pareizai B formas skavu veidošanai, atraumatiski žokļi bez audu ierobežotāja, ar iestrādātu spraugas kontroli, ātrā atvēršanas poga:</t>
    </r>
  </si>
  <si>
    <r>
      <rPr>
        <b/>
        <sz val="10"/>
        <rFont val="Times New Roman"/>
        <family val="1"/>
        <charset val="186"/>
      </rPr>
      <t>8</t>
    </r>
    <r>
      <rPr>
        <sz val="10"/>
        <rFont val="Times New Roman"/>
        <family val="1"/>
        <charset val="186"/>
      </rPr>
      <t>.Polietilēna  iepakojums rūpnieciski pakots. Ne mazāk kā 3 pašlīpošas komplekta identifikācijas uzlīmes. Marķējums latviešu valodā. CE marķēts.</t>
    </r>
  </si>
  <si>
    <t xml:space="preserve">150cm </t>
  </si>
  <si>
    <t>Trubu/vadu pārklājs</t>
  </si>
  <si>
    <t>15x250cm</t>
  </si>
  <si>
    <t>Sūkņa un Diatermijas soma</t>
  </si>
  <si>
    <t>40x35cm</t>
  </si>
  <si>
    <t>Pārklājs-dvielis ar pašlīpošu malu</t>
  </si>
  <si>
    <t>Pārklājs-palags ar pašlīpošu malu</t>
  </si>
  <si>
    <t>S</t>
  </si>
  <si>
    <r>
      <t xml:space="preserve">10. </t>
    </r>
    <r>
      <rPr>
        <sz val="10"/>
        <rFont val="Times New Roman"/>
        <family val="1"/>
        <charset val="186"/>
      </rPr>
      <t>Polietilēna  iepakojums rūpnieciski pakots. Ne mazāk kā 3 pašlīpošas komplekta identifikācijas uzlīmes. Marķējums latviešu valodā. CE marķēts.</t>
    </r>
  </si>
  <si>
    <t>9. Trīskārtu drošības iepakojums- transportkaste, komplekta kaste, polietilēna iepakojums (8.punkts)</t>
  </si>
  <si>
    <t>11.Trīskārtu drošības iepakojums- transportkaste, komplekta kaste, polietilēna iepakojums 10.punkts)</t>
  </si>
  <si>
    <t>7. Polietilēna  iepakojums rūpnieciski pakots. Ne mazāk kā 3 pašlīpošas komplekta identifikācijas uzlīmes. Marķējums latviešu valodā. CE marķēts.</t>
  </si>
  <si>
    <t>8.Trīskārtu drošības iepakojums- transportkaste, komplekta kaste, polietilēna iepakojums 7.punkts)</t>
  </si>
  <si>
    <t xml:space="preserve"> 2.polieilēna vakuuma  iepakojums, rūpnieciski pakots</t>
  </si>
  <si>
    <t>3.Trīskārtu drošības iepakojums- transportkaste, komplekta kaste, polietilēna iepakojums 1.punkts)</t>
  </si>
  <si>
    <r>
      <t xml:space="preserve">1.Šķidrumu necaurlaidīgs 2 kārtu  materiāls. Pārklājoša muguras daļa, kakla aizdarei viena gara līplente, trikotāžas roku manšetes,  polieilēna </t>
    </r>
    <r>
      <rPr>
        <u/>
        <sz val="10"/>
        <color theme="1"/>
        <rFont val="Times New Roman"/>
        <family val="1"/>
        <charset val="186"/>
      </rPr>
      <t>vakuuma</t>
    </r>
    <r>
      <rPr>
        <sz val="10"/>
        <color theme="1"/>
        <rFont val="Times New Roman"/>
        <family val="1"/>
        <charset val="186"/>
      </rPr>
      <t xml:space="preserve">  iepakojums.</t>
    </r>
  </si>
  <si>
    <r>
      <t xml:space="preserve"> 1.Šķidrumu necaurlaidīgs 2 kārtu  materiāls.Pārklājošu muguras daļu, kakla aizdarei viena gara līplente, trikotāžas roku manšetes, polieilēna </t>
    </r>
    <r>
      <rPr>
        <u/>
        <sz val="10"/>
        <color theme="1"/>
        <rFont val="Times New Roman"/>
        <family val="1"/>
        <charset val="186"/>
      </rPr>
      <t>vakuuma</t>
    </r>
    <r>
      <rPr>
        <sz val="10"/>
        <color theme="1"/>
        <rFont val="Times New Roman"/>
        <family val="1"/>
        <charset val="186"/>
      </rPr>
      <t xml:space="preserve"> iepakojums.</t>
    </r>
  </si>
  <si>
    <t xml:space="preserve">sterils, polietilēna iepakojums. Trīskārtu drošības iepakojums- transportkaste, komplekta kaste, polietilēna iepakojums. </t>
  </si>
  <si>
    <r>
      <t xml:space="preserve">sterils, polietilēna </t>
    </r>
    <r>
      <rPr>
        <u/>
        <sz val="10"/>
        <rFont val="Times New Roman"/>
        <family val="1"/>
        <charset val="186"/>
      </rPr>
      <t xml:space="preserve">vakuuma </t>
    </r>
    <r>
      <rPr>
        <sz val="10"/>
        <rFont val="Times New Roman"/>
        <family val="1"/>
        <charset val="186"/>
      </rPr>
      <t xml:space="preserve">iepakojums. Trīskārtu drošības iepakojums- transportkaste, komplekta kaste, polietilēna iepakojums. </t>
    </r>
  </si>
  <si>
    <r>
      <t xml:space="preserve">sterils, atvērts gals, polietilēna </t>
    </r>
    <r>
      <rPr>
        <u/>
        <sz val="10"/>
        <rFont val="Times New Roman"/>
        <family val="1"/>
        <charset val="186"/>
      </rPr>
      <t>vakuuma</t>
    </r>
    <r>
      <rPr>
        <sz val="10"/>
        <rFont val="Times New Roman"/>
        <family val="1"/>
        <charset val="186"/>
      </rPr>
      <t xml:space="preserve"> iepakojums.Trīskārtu drošības iepakojums- transportkaste, komplekta kaste, polietilēna iepakojums. </t>
    </r>
  </si>
  <si>
    <t>120x150cm, atvere 5x7cm</t>
  </si>
  <si>
    <t xml:space="preserve">Pārklājs </t>
  </si>
  <si>
    <t xml:space="preserve">sterila, pašlīpošs, divas kabatas. Polietilēna iepakojums. Trīskārtu drošības iepakojums- transportkaste, komplekta kaste, polietilēna iepakojums. </t>
  </si>
  <si>
    <t>sterils, 3 kārtas, polietilēna iepakojums. Trīskārtu drošības iepakojums- transportkaste, komplekta kaste, polietilēna iepakojums.</t>
  </si>
  <si>
    <t xml:space="preserve"> 50cm x 6 cm atvere 6 cm x 8 cm. </t>
  </si>
  <si>
    <t xml:space="preserve"> sterils, 50 cm x 60 cm ,neausts, pašlīpoša atvere. Polietilēna iepakojums. Trīskārtu drošības iepakojums- transportkaste, komplekta kaste, polietilēna iepakojums.</t>
  </si>
  <si>
    <t xml:space="preserve"> 75x90cm</t>
  </si>
  <si>
    <t>sterils,3 kārtas. Polietilēna iepakojums. Trīskārtu drošības iepakojums- transportkaste, komplekta kaste, polietilēna iepakojums.</t>
  </si>
  <si>
    <t xml:space="preserve"> 90x75</t>
  </si>
  <si>
    <t>sterils, pārklājs 3-4 kārtas,līpmala 25cm,sterils. Polietilēna iepakojums. Trīskārtu drošības iepakojums- transportkaste, komplekta kaste, polietilēna iepakojums.</t>
  </si>
  <si>
    <t xml:space="preserve">175x150cm. </t>
  </si>
  <si>
    <t>sterils, pārklājs vismaz 3 kārtu, polietilēna iepakojums. Trīskārtu drošības iepakojums- transportkaste, komplekta kaste, polietilēna iepakojums.</t>
  </si>
  <si>
    <t>sterils,  absorbējošais slānis 75x150. Polietilēna iepakojums. Trīskārtu drošības iepakojums- transportkaste, komplekta kaste, polietilēna iepakojums.</t>
  </si>
  <si>
    <t>100x150cm,</t>
  </si>
  <si>
    <t xml:space="preserve">Instrumentu galda pārklājs </t>
  </si>
  <si>
    <t>Operāciju lampu rokturu pārklājs</t>
  </si>
  <si>
    <r>
      <t xml:space="preserve"> sterils, polietilēna </t>
    </r>
    <r>
      <rPr>
        <u/>
        <sz val="10"/>
        <rFont val="Times New Roman"/>
        <family val="1"/>
        <charset val="186"/>
      </rPr>
      <t>vakuuma</t>
    </r>
    <r>
      <rPr>
        <sz val="10"/>
        <rFont val="Times New Roman"/>
        <family val="1"/>
        <charset val="186"/>
      </rPr>
      <t xml:space="preserve"> iepakojums. Trīskārtu drošības iepakojums- transportkaste, komplekta kaste, polietilēna iepakojums.</t>
    </r>
  </si>
  <si>
    <t>Ķirurģijas, nesterilas. 40g, neaustas.-100 salvetes papīra iepakojumā. Trīskārtu drošības iepakojums- transporta kaste, polietlēns un papīrs.</t>
  </si>
  <si>
    <t>Marles,nesterila,12 kārtas- 100 salvetes iepakojumā. Trīskārtu drošības iepakojums- transporta kaste, polietlēns un papīrs.</t>
  </si>
  <si>
    <t>Neausta materiāla tampons, nesterils, ar apstrādātām sānu malām. Trīskārtu  drošības iepakojumstransporta kaste, papīra kaste  un polietilēns.</t>
  </si>
  <si>
    <t>Neausta materiala, nesterili  ar Rtg.jūtīgu  diegu;  40g Trīskārtu  drošības iepakojums- transporta kaste, polietlēns un papīrs.</t>
  </si>
  <si>
    <t>Marles 12 kārtas,sterilas 5gab iepakojumā. Trīskārtu  drošības iepakojums- transporta kaste, polietlēns un papīrs.</t>
  </si>
  <si>
    <t>Neausta materiāla, garas,sienamas, vienreizlietojamas</t>
  </si>
  <si>
    <t>Neausta materiāla ar īsām piedurknēm, vienreizlietojamas</t>
  </si>
  <si>
    <t>Cimdi sterili pūderēti</t>
  </si>
  <si>
    <t>Cimdi sterili nepūderēti</t>
  </si>
  <si>
    <t>Ķirurģiska sejas maska sasienama</t>
  </si>
  <si>
    <t>Ķirurģiska sejas maska ar ausu gumijām</t>
  </si>
  <si>
    <t>Beretes forma, bez lateksa, ilgstoši saglabā formu, gaisa caurlaidīga, kartona iepakojumā ar ērti atveramu perforācijas joslu, dažādu krāsu. Izmēri: M (diametrs 48cm +/-3cm), L (diametrs 52cm +/-3cm).</t>
  </si>
  <si>
    <t>Laiviņveida, gaisu caurlaidīga, bez lateksa, sasienama aizmugurē. Kartona iepakojumā ar ērti atveramu perforācijas joslu, dažādu krāsu.</t>
  </si>
  <si>
    <t>Maksimāli nosedz matus arī aizmugurē, elastīga, bez lateksa, sasienama aizmugures daļā.  Cepures priekšpusē izteikta sviedrus absorbējoša   josla 5,2 cm  +/- 2cm platumā, ietverot deniņu daļu. Kartona iepakojumā ar ērti atveramu perforācijas joslu.</t>
  </si>
  <si>
    <t>Materiāla blīvums 60 g/m2, sterilizācijai tvaika un etilēna oksīdā.Produkta ražotāja apstiprinājums produkta atbilstībai sekojošiem standartiem: EN ISO 868-5:2009, EN ISO 11607-1:2009; neatkarīgas, akreditētas laboratorijas atbilstības sertifikāts Plastikāta plēvei jāsastāv no vairākiem perpendikulāriem slāņiem, papīra daļai jābūt ar antimikrobiālu noturību;Atverot iepakojums drīkst sadalīties tikai pa šuvēm, neatkarīgi, pirms vai pēc sterilizācijas procesa. Uz maisiņiem jābūt indikatoriem prasītajām sterilizācijas metodēm. Indikatoru krāsu maiņai pēc sterilizācijas procesa ir jābūt nepārprotamai;Izmēri:</t>
  </si>
  <si>
    <t>Sterilizācijas maisi autoklāviem bez ieloces</t>
  </si>
  <si>
    <t>Sterilizācijas maisi autoklāviem ar ieloci</t>
  </si>
  <si>
    <t>Sterilizācijas papīrs kreps</t>
  </si>
  <si>
    <t xml:space="preserve">balts/44 zils, sterilizācijai tvaika autoklāvā.  Produkta ražotāja apstiprinājums produkta atbilstībai sekojošiem standartiem: EN ISO 868-5:2009, EN ISO 11607-1:2009; neatkarīgas, akreditētas laboratorijas atbilstības sertifikāts Uz iepakojuma jābūt salasāmai informācijai par izmēriem un lokšņu krāsām, iepakojumā jābūt komplektētām pārmaiņus divās krāsās un dažādu blīvumu; </t>
  </si>
  <si>
    <t>Sterilizācijas papīrs smagiem instrumentiem</t>
  </si>
  <si>
    <t xml:space="preserve">zils/77 zaļš, sterilizācijai tvaika autoklāvā.  Produkta ražotāja apstiprinājums produkta atbilstībai sekojošiem standartiem: EN ISO 868-5:2009, EN ISO 11607-1:2009; neatkarīgas, akreditētas laboratorijas atbilstības sertifikāts Uz iepakojuma jābūt salasāmai informācijai par izmēriem un lokšņu krāsām, iepakojumā jābūt komplektētām pārmaiņus divās krāsās un dažādu blīvumu; </t>
  </si>
  <si>
    <t>120x120,    100 gab. pakā</t>
  </si>
  <si>
    <t>100x100,     250 gab pakā</t>
  </si>
  <si>
    <t xml:space="preserve">Pretputekļu maisa biezums ne mazāks kā 70 µm, maisiem jābūt caurspīdīgiem ar pašlīmējošu aizdari;Noņemot aizsargplēvi no pašlīmējošā slāņa, tas nedrīkst atdalīties no pamatnes kopā ar slāņa aizsargplēvi;Uz piegādes iepakojuma jābūt salasāmai informācijai par izmēriem;uz paša maisiņa vieta, informācijas norādei par ievietojamo priekšmetu. </t>
  </si>
  <si>
    <t>Lenta iepakojuma aizlīmēšanai, bez indikatora</t>
  </si>
  <si>
    <t>Lenta iepakojuma aizlīmēšanai, ar indikatoru</t>
  </si>
  <si>
    <t>Līplenta ar indikatoru - autoklāvam izmēri:18mm+/- 1mm x 50m</t>
  </si>
  <si>
    <t>Līplenta bez  indikatoru - autoklāvam izmēri:19mm+/- 1mm x 50m</t>
  </si>
  <si>
    <t>sterila, ar vadītājstiegru</t>
  </si>
  <si>
    <t>Jaunkauera atsūkšanas katetra komplekts</t>
  </si>
  <si>
    <t>Komlekts satāv no roktura  ar atraumatisku galu un četrām  sānu atverēm, liekta tipa. Roktura garums155mm, atsūkšanas diametrs 4,6/6,5mm, CH20 (izmērs M). Rokturis savienots ar vadu. Vada savienojuma vietā speciāla gofre - vieglākai vada rotācijai operācijas laikā. Caurules otra gala konektors multipls ar iespējām konektēties pie dažāda veida atsūcējiem, vada izmērs CH24, garums ne mazāks par 210cm. Sterilā iepakojumā.</t>
  </si>
  <si>
    <t>Atsūkšanas caurule</t>
  </si>
  <si>
    <t>Caurules abos galos  multipli konektori ar iespējām konektēties pie dažāda veida atsūcējiem, vada izmērs CH24, garums ne mazāks par 210cm. Sterilā iepakojumā.</t>
  </si>
  <si>
    <t xml:space="preserve">Lord šļirce 10ml, lateksu nesaturošs virzulis, Luer gals, graduēta Tuohy tipa epidurālā adata 1.3x80mm(18G) ar atdalāmiem spārniņiem, ergonomiska un caurspīdīga adatas rumba </t>
  </si>
  <si>
    <t xml:space="preserve"> Papīrs 33140000-3</t>
  </si>
  <si>
    <t>Elektrodi 33162000-3</t>
  </si>
  <si>
    <t>Uzsūcošie ķirurģiskie diegi ar ilgstošu šuves noturības laiku</t>
  </si>
  <si>
    <t>Viendzīslas, ķīmiskais sastāvs: polihidroksibutirāts, lūdzu nepiedāvāt polidioksanona diegu. Absorbcijas laiks līdz 468 dienām. Atlieku stiprība no sākotnējās zūd 50% pēc 90 dienām. Diega garuma amplitūra +/- 5 cm</t>
  </si>
  <si>
    <t>Diegi 2/0  90 cm ar apaļu adatu, 1/2 adatas izliekums, 26 mm adatas garums</t>
  </si>
  <si>
    <t xml:space="preserve">Viendzīslas, ķīmiskais sastāvs: polidioksanons, absorbcijas laiks 180-210 dienas, atlieku stiprība no sākotnējās zūd 50% 28-35. dienā, diega garuma amplitūra +/- 5 cm ,     </t>
  </si>
  <si>
    <t>Diegi 0 150 cm cilpa ar apaļu adatu, 1/2 adatas izliekums, 48 mm adatas garums</t>
  </si>
  <si>
    <t>Diegi 1 150 cm cilpa ar apaļu adatu, 1/2 adatas izliekums, 48 mm adatas garums</t>
  </si>
  <si>
    <t>Uzsūcošie ķirurģiskie diegi ar vidējo šuves noturības laiku</t>
  </si>
  <si>
    <t xml:space="preserve">Viendzīslas, Ķīmiskais sastāvs: glikonāts vai ekvivalents, Absorbcijas laiks no 60 dienām līdz 90 dienām, Atlieku stiprība no sākotnējās zūd - 50% pēc 14. dienas; 0% pēc 28. dienas, Diega garuma amplitūra +/- 5 cm, spolītes tipa iepakojums        </t>
  </si>
  <si>
    <t>Diegi 3-0  90 cm ar 2 x apaļo adatu, 1/2 adatas izliekums,30 mm adatas garums</t>
  </si>
  <si>
    <t xml:space="preserve">Uzsūcošie ķirurģiskie diegi ar vidējo šuves noturības laiku                                              </t>
  </si>
  <si>
    <t xml:space="preserve">Pītie,  poliglaktīns ar poliglaktīna un kalcija stearāta pārklājumu vai ekvivalents, nedrīkst piedāvāt poliglikolskābi, Absorbcijas laiks līdz  70 dienām, Atlieku stiprība no sākotnējās ne mazāk kā 75% -2. nedēļā,  50%  - 3. nedēļā un 25% - 4.nedēļā,   diega garuma amplitūra +/- 5 cm                                                                                                                       </t>
  </si>
  <si>
    <t>Diegi 2  90 cm ar apaļo adatu, 1/2 adatas izliekums, 48 mm adatas garums</t>
  </si>
  <si>
    <t>Diegi 1  90 cm ar apaļo adatu, 1/2 adatas izliekums, 48 mm adatas garums</t>
  </si>
  <si>
    <t>Diegi 1  90 cm ar apaļo adatu, 1/2 adatas izliekums, 40 mm adatas garums, pastiprinātas cietības</t>
  </si>
  <si>
    <t>Diegi 1  90 cm ar griezošo adatu, 1/2 adatas izliekums, 40 mm adatas garums</t>
  </si>
  <si>
    <t>Diegi 1  70 cm ar universālo adatu, slēpes formas adatas izliekums, 30 mm adatas garums, pastiprinātas cietības</t>
  </si>
  <si>
    <t>Diegi 0  90 cm ar apaļo adatu, 1/2 adatas izliekums, 40 mm adatas garums, pastiprinātas cietības</t>
  </si>
  <si>
    <t>Diegi 0  90 cm ar universālo adatu, 1/2 adatas izliekums, 37mm adatas garums</t>
  </si>
  <si>
    <t>Diegi 0 70 cm ar universālu adatu, 1/2 adatas izliekums, 30 mm adatas garums</t>
  </si>
  <si>
    <t>Diegi 2/0 90 cm ar apaļu adatu, 1/2 adatas izliekums, 40 mm adatas garums, pastiprinātas cietības</t>
  </si>
  <si>
    <t>Diegi 3/0  70 cm ar apaļo adatu, 1/2 adatas izliekums, 26 mm adatas garums</t>
  </si>
  <si>
    <t>Diegi 3/0  70 cm ar universālo adatu, 1/2 adatas izliekums, 30 mm adatas garums</t>
  </si>
  <si>
    <t>Diegi 3/0  70 cm ar apaļo adatu, 1/2 adatas izliekums, 30 mm adatas garums</t>
  </si>
  <si>
    <t>Diegi 4/0 70 cm ar apaļu adatu, 1/2 adatas izliekums, 26 mm adatas garums</t>
  </si>
  <si>
    <t>Diegi 1 2x70 cm, ligatūras</t>
  </si>
  <si>
    <t>Diegi 0 140 cm, ligatūras</t>
  </si>
  <si>
    <t>Diegi 2/0 2x70 cm, ligatūras</t>
  </si>
  <si>
    <t>Diegi 2/0 150 cm, ligatūras</t>
  </si>
  <si>
    <t>Diegi 3/0 150 cm, ligatūras</t>
  </si>
  <si>
    <t>Uz iepakojuma uzlīme un norāde -sterils, ciparu un burtu augstums  norādē par diegu izmēru izmēru ne mazāks  par 4mm. Adata uz iepakojuma attēlota 1:1 mērogā, norādīts diega garums. Uz iepakojuma norāde par diega veidu. Pievienota insrukcija  valsts valodā par produkta lietošanu. Pozīcijai jābūt no VIENA ražotāja. Diegs ar adatu iepakoti dubultā sterilā marķētā iepakojumā, iepakojums ievietots papīra/kartona kastē, kas nedeformējas, kaste ietīta caurspīdīgā polietilēnā. Nepieciešams pievienot katalogus, kuros ir atzīmētas piedāvātās pozīcijas. Nepiedāvāt adatu un diegu kombinācijas, par kurām pretendents var iesniegt tikai ražotāja izdotu izziņu, ka ir iespējams to izgatavot pēc pieprasījuma, uzrādītajiem kodiem jābūt ražotāja standarta produkcijai, ko var atrast katalogā.</t>
  </si>
  <si>
    <t>Vienas vienības cena, EUR bez PVN</t>
  </si>
  <si>
    <t>Diam 1,0mm garums 100-225 mm</t>
  </si>
  <si>
    <t>Diam 1,2mm garums 100-225mm</t>
  </si>
  <si>
    <t>Diam 1,5mm garums 150-300mm</t>
  </si>
  <si>
    <t>Diam 1,6mm garums 150-300mm</t>
  </si>
  <si>
    <t>Diam 1,8mm garums 150-300mm</t>
  </si>
  <si>
    <t>Diam 2,0mm garums 150-300mm</t>
  </si>
  <si>
    <t>1.6mm</t>
  </si>
  <si>
    <t>1.25mm</t>
  </si>
  <si>
    <t>1.0mm</t>
  </si>
  <si>
    <r>
      <t xml:space="preserve">3.5mm kortikālā skrūve
</t>
    </r>
    <r>
      <rPr>
        <sz val="10"/>
        <rFont val="Times New Roman"/>
        <family val="1"/>
        <charset val="186"/>
      </rPr>
      <t xml:space="preserve">
</t>
    </r>
  </si>
  <si>
    <t>3.5mm</t>
  </si>
  <si>
    <r>
      <rPr>
        <b/>
        <sz val="10"/>
        <rFont val="Times New Roman"/>
        <family val="1"/>
        <charset val="186"/>
      </rPr>
      <t>4.5 mm kortikālā skrūve</t>
    </r>
    <r>
      <rPr>
        <sz val="10"/>
        <rFont val="Times New Roman"/>
        <family val="1"/>
        <charset val="186"/>
      </rPr>
      <t xml:space="preserve">
</t>
    </r>
  </si>
  <si>
    <t>4.5mm</t>
  </si>
  <si>
    <r>
      <t>7.0 mm kanulētā spongiozā skrūve ar 16 un 32mm vītni. gals- pašurbjoša dizaina.</t>
    </r>
    <r>
      <rPr>
        <sz val="10"/>
        <rFont val="Times New Roman"/>
        <family val="1"/>
        <charset val="186"/>
      </rPr>
      <t xml:space="preserve">
</t>
    </r>
  </si>
  <si>
    <r>
      <t>4.0 mm kanulētā spongiozā skrūve ar 16 un 32 mm vītni - gals pašurbjoša dizaina.</t>
    </r>
    <r>
      <rPr>
        <sz val="10"/>
        <rFont val="Times New Roman"/>
        <family val="1"/>
        <charset val="186"/>
      </rPr>
      <t xml:space="preserve">
</t>
    </r>
  </si>
  <si>
    <r>
      <t xml:space="preserve">95° DCS plāksnes.
</t>
    </r>
    <r>
      <rPr>
        <sz val="10"/>
        <rFont val="Times New Roman"/>
        <family val="1"/>
        <charset val="186"/>
      </rPr>
      <t xml:space="preserve">
</t>
    </r>
  </si>
  <si>
    <t xml:space="preserve">135 °DHS plāksnes.
</t>
  </si>
  <si>
    <r>
      <rPr>
        <b/>
        <sz val="10"/>
        <rFont val="Times New Roman"/>
        <family val="1"/>
        <charset val="186"/>
      </rPr>
      <t xml:space="preserve">DHS/DCS skrūves. </t>
    </r>
    <r>
      <rPr>
        <sz val="10"/>
        <rFont val="Times New Roman"/>
        <family val="1"/>
        <charset val="186"/>
      </rPr>
      <t xml:space="preserve">
</t>
    </r>
  </si>
  <si>
    <t xml:space="preserve">Šaurā rekonstrukcijas plāksne 3.5mm kortikālām skrūvēm.
</t>
  </si>
  <si>
    <r>
      <t>Šaurā DCP plāksne (dinamiskās kompresijas plāksne 4.5mm kortikālām skrūvēm, šaurā).</t>
    </r>
    <r>
      <rPr>
        <sz val="10"/>
        <rFont val="Times New Roman"/>
        <family val="1"/>
        <charset val="186"/>
      </rPr>
      <t xml:space="preserve">   </t>
    </r>
  </si>
  <si>
    <r>
      <t>Platā DCP plāksne (dinamiskās kompresijas plāksne 4.5mm kortikālām skrūvēm, platā).</t>
    </r>
    <r>
      <rPr>
        <sz val="10"/>
        <rFont val="Times New Roman"/>
        <family val="1"/>
        <charset val="186"/>
      </rPr>
      <t xml:space="preserve"> </t>
    </r>
  </si>
  <si>
    <t xml:space="preserve">Šaurā LC-DCP plāksne(limitēta kontakta dinamiskās kompresijas plāksne 4.5mm kortikālām skrūvēm)
</t>
  </si>
  <si>
    <t>Forma - pamatnes daļā atveres ovālas formas, novietotas simetriski vienā rindā plāksnes vidusdaļā. Plāksnes galviņa T veida leņķī ar apaļām skrūvju atverēm. Izmēri:Platums- 16.0mm, Biezums - 2.0mm, Atveru skaits - 4-9</t>
  </si>
  <si>
    <t xml:space="preserve">„T" veida plāksnes 4.5mm kortikālām skrūvēm
</t>
  </si>
  <si>
    <r>
      <rPr>
        <b/>
        <sz val="10"/>
        <rFont val="Times New Roman"/>
        <family val="1"/>
        <charset val="186"/>
      </rPr>
      <t>„L" veida plāksne 4.5mm kortikālām skrūvēm.</t>
    </r>
    <r>
      <rPr>
        <sz val="10"/>
        <rFont val="Times New Roman"/>
        <family val="1"/>
        <charset val="186"/>
      </rPr>
      <t xml:space="preserve">
</t>
    </r>
  </si>
  <si>
    <r>
      <t xml:space="preserve">Mazā T plāksne 3.5mm kortikālām skrūvēm. 
</t>
    </r>
    <r>
      <rPr>
        <sz val="10"/>
        <rFont val="Times New Roman"/>
        <family val="1"/>
        <charset val="186"/>
      </rPr>
      <t xml:space="preserve">
</t>
    </r>
  </si>
  <si>
    <t>Izgatavošanas materiāls- nerūsējošais tērauds. Virsmas apstrāde - pulēta spoguļvirsma. Plāksne anatomiski pielāgota atslēgas kaula formai atsevišķi labajai un kreisajai pusei. Biezums 3mm, atveres piemērotas 3,5 un 4,0 mm skrūvēm. Atveru skaiuts no 4 līdz 12, plāksnes garums no 46 līdz 140 mm.</t>
  </si>
  <si>
    <t xml:space="preserve">„S” veida rekonstrukcijas tipa plāksne atslēgas kaula osteosintēzei. 
</t>
  </si>
  <si>
    <r>
      <rPr>
        <b/>
        <sz val="10"/>
        <rFont val="Times New Roman"/>
        <family val="1"/>
        <charset val="186"/>
      </rPr>
      <t>Plāksne atslēgas kaula akromio – klavikulārās locītavas fiksācija</t>
    </r>
    <r>
      <rPr>
        <sz val="10"/>
        <rFont val="Times New Roman"/>
        <family val="1"/>
        <charset val="186"/>
      </rPr>
      <t>i</t>
    </r>
  </si>
  <si>
    <t xml:space="preserve">„Y” veida rekonstrukcijas tipa plāksne augšdelma kaula distālā daļas fiksācijai. 
</t>
  </si>
  <si>
    <t xml:space="preserve">Laterālās potītes plāksne. 
</t>
  </si>
  <si>
    <t xml:space="preserve">Humerus distālās daļas laterālā rekonstrukcijas veida plāksne. </t>
  </si>
  <si>
    <r>
      <t xml:space="preserve">Humerus distālās daļas mediālā rekonstrukcijas veida plāksne. </t>
    </r>
    <r>
      <rPr>
        <sz val="10"/>
        <rFont val="Times New Roman"/>
        <family val="1"/>
        <charset val="186"/>
      </rPr>
      <t/>
    </r>
  </si>
  <si>
    <t xml:space="preserve">Humerus proksimālās daļas laterālā plāksne. </t>
  </si>
  <si>
    <t>Kiršnera stieples</t>
  </si>
  <si>
    <t xml:space="preserve"> ar abpusēji asiem galiem</t>
  </si>
  <si>
    <t xml:space="preserve">Platā LC-DCP plāknse (limitēta kontakta dinamiskās kompresijas plāksne 4.5mm kortikālām skrūvēm)
</t>
  </si>
  <si>
    <t>stieple rullīšos pa 10 m</t>
  </si>
  <si>
    <t xml:space="preserve">Cirklāžas stieple </t>
  </si>
  <si>
    <t>Materiāls-nerūsējošā tērauda sakausējums. Matēta implanta virsmas apstrāde labākai cementa fiksācijai. Fiksējas augšstilba kaula kanālā ar kaulu cementa palīdzību. Monobloka endoprotēze – endoprotēzes kājiņa un galviņa savienoti. Izteikta apkakle palīdz protēzes rotācijas un dziļuma orientācijai. Endoprotēzes kājiņa fenestrēta. Galviņas izmērs no 39 mm līdz 58 mm (ieskaitot).</t>
  </si>
  <si>
    <t>Galviņas izmērs no 39 mm līdz 58 mm</t>
  </si>
  <si>
    <t xml:space="preserve">Cervikokapitālā endoprotēze- Austin Moore. </t>
  </si>
  <si>
    <t>1/3 perimetra tubulārā plāksne 3.5mm skrūvēm</t>
  </si>
  <si>
    <r>
      <t xml:space="preserve">6.5mm spongiozā skrūve (ar 16mm; 32mm un pilnu vītni)
</t>
    </r>
    <r>
      <rPr>
        <sz val="10"/>
        <rFont val="Times New Roman"/>
        <family val="1"/>
        <charset val="186"/>
      </rPr>
      <t xml:space="preserve">
</t>
    </r>
  </si>
  <si>
    <t xml:space="preserve">Mazā T plāksne ar slīpu leņķi 3.5mm kortikālām skrūvēm. 
</t>
  </si>
  <si>
    <t>4.0mm</t>
  </si>
  <si>
    <t>7.0mm</t>
  </si>
  <si>
    <t>7.3mm</t>
  </si>
  <si>
    <r>
      <t>7.3 mm kanulētā spongiozā skrūve ar 16 un 32mm vītni - gals pašurbjoša dizaina.</t>
    </r>
    <r>
      <rPr>
        <sz val="10"/>
        <rFont val="Times New Roman"/>
        <family val="1"/>
        <charset val="186"/>
      </rPr>
      <t xml:space="preserve">
</t>
    </r>
  </si>
  <si>
    <t>TS</t>
  </si>
  <si>
    <t>Piezīmes: 1-28 poz. adaptēts slimnīcā esošam ostiosintēzes komplektiem, 29.poz. adaptēts slimnīcā esošam gūžas endoprotezēšanas komplektam</t>
  </si>
  <si>
    <t>Paraugi-1. un 5.poz-1.gab.</t>
  </si>
  <si>
    <t>Paraugs- 1. un 2.poz.- 1.gab.</t>
  </si>
  <si>
    <t xml:space="preserve"> Gēls 33140000-3</t>
  </si>
  <si>
    <t>Hylena, kannā, izvelkams korķis 10 l kannā.</t>
  </si>
  <si>
    <t>Perifēro vēnu katetrs bez injekciju porta</t>
  </si>
  <si>
    <t>Perifēro vēnu katetrs bez injekciju porta,ar nekustīgiem spārniņiem 24G.Vēnu kanilācija vienas rokas tehnikā.Katetrs izgatavots no poliuretāna un nesatur lateksu.Katetra gals atraumatisks,garums vismaz 19mm.Papildus kontrolei iespējama atrāvuma gadījumos visā katetra garumā jābūt rentgenā kontrastējošām joslām(vismaz četrām).Metāla adata ar gala slīpējumu,kas nodrošina V veida trikuspidālo ādas un vēnas griezumu,aprīkota ar caurspīdīgu asins uztvērēju,hidrofobu asins filtru un asins atpakaļplūsmas kameru.</t>
  </si>
  <si>
    <t>24G</t>
  </si>
  <si>
    <t>Trīszaru krāniņi ar vadu</t>
  </si>
  <si>
    <t>Trīszaru krāniņi ar vadu.Izgatavots no caurspīdīga inerta materiāla,kas nereaģē ar ievadāmo šķīdumu,taukiem,lietojamo dezinfekcijas līdzekli un spirtu saturošu dezinfekcijas līdzekļu,krāna korpus izgatavots no mikrokristalīna poliamīda.</t>
  </si>
  <si>
    <t>Ierīce intermitējošai atsūkšanai</t>
  </si>
  <si>
    <t>Ierīce intermitējōšai atsūkšanai,abi gali adaptēti dažādu izmēru cauruļu,vai atsūkšanas katetru pievienošanai,vienreizlietojama,sterilā iepakojumā.</t>
  </si>
  <si>
    <t>Filtrs spinālām adatām 5my pury</t>
  </si>
  <si>
    <t>Sterils 5ym injekciju un aspirācijas filtrs. daļiņu kontaminācijas riska novēršanai.Lock savienojums izmantojams savienojumā ar šļirci un adatu,katetru vai citu pieeju.Sterils.</t>
  </si>
  <si>
    <t>Elastomers infūzijas sūknis</t>
  </si>
  <si>
    <t>Elastomers infūzijas sūknis (abu latex free elastīgajiem apvalkiem iztukšojot sūkni,tas saplok:silikona iekšējā membrāna).Ķīmijterapijai un pacientu pečoperācijas atsāpināšanai.Paredzēts i/v,intraarteriālai,i/m,s/c,epidurālai medikamentu ievadīšanai.Fiksēts nominālais infūzijas ātrums 5ml/h,paredzēts darbam pacienta kontrolētas analgēzijas režīmā ar 0.5ml bolus un kā vienreizlietojams,sterils medikamentu dozētājs.Uzpildes gals ar Luer Lock savienojumu,noslēdzas ar vāciņu.Katetrs ar filtru un klemmi.Katram sūknim līdzi nāk bukletiņš latviešu valodā-informācija pacientam.</t>
  </si>
  <si>
    <t>60ml-24h</t>
  </si>
  <si>
    <t>Perifēro vēnu katetrs ar papildus injekciju portu</t>
  </si>
  <si>
    <t>Perifēro vēnu katetrs ar papildus injekciju portu ar vārstu,sterils,katetra materiāls-poliuretāns,izmēri 20-24G.Katetra spārniņi,rumba un papildus injekciju ports apzīmēti ar atbilstošu katram izmēram krāsu kodu.Katetra spārniņi ir lokani,katetriem no 20-24G spārniņos ir iestrādātas ventilācijas atveres, ne mazāk kā 3 katrā pusē.Katetrs nesatur lateksu,ir brīvs no DEHP.Papildus injekciju ports ir aprīkots ar pašnoslēdzošu vārstu,vārsts atveras brīdī,kad tiek savienots ar šļirci un aizveras,kas šļirce tiek atvienota.Portam ir korķis,kas ir piefiksēts pie porta pamatnes.Perifēro katetru mandrēnas 20-20G,sterilas,polopropilēna mandrēnas ar atraumatisku galu,nodrošina fizisku katetra noslēģšanu laikā,kad katetrs netiek lietots,starp infūzijām.Nesatur lateksu.</t>
  </si>
  <si>
    <t>20-24G</t>
  </si>
  <si>
    <r>
      <t xml:space="preserve">Sterilas.PVC nesaturošas sistēmas šķīdumu i/v ievadei izturīgā iepakojumā, komplektētas ar injekciju adatu, piemērotas </t>
    </r>
    <r>
      <rPr>
        <b/>
        <u/>
        <sz val="10"/>
        <rFont val="Times New Roman"/>
        <family val="1"/>
        <charset val="186"/>
      </rPr>
      <t>VOLUMED</t>
    </r>
    <r>
      <rPr>
        <u/>
        <sz val="10"/>
        <rFont val="Times New Roman"/>
        <family val="1"/>
        <charset val="186"/>
      </rPr>
      <t xml:space="preserve"> un</t>
    </r>
    <r>
      <rPr>
        <b/>
        <u/>
        <sz val="10"/>
        <rFont val="Times New Roman"/>
        <family val="1"/>
        <charset val="186"/>
      </rPr>
      <t xml:space="preserve"> DF-12M </t>
    </r>
    <r>
      <rPr>
        <sz val="10"/>
        <rFont val="Times New Roman"/>
        <family val="1"/>
        <charset val="186"/>
      </rPr>
      <t>(Lietuva</t>
    </r>
    <r>
      <rPr>
        <u/>
        <sz val="10"/>
        <rFont val="Times New Roman"/>
        <family val="1"/>
        <charset val="186"/>
      </rPr>
      <t>) infuzomātiem</t>
    </r>
    <r>
      <rPr>
        <sz val="10"/>
        <rFont val="Times New Roman"/>
        <family val="1"/>
        <charset val="186"/>
      </rPr>
      <t xml:space="preserve">. Vismaz viena iepakojuma puse caurspīdīga. Iepakojums ērti attaisāms , neizmantojot šķēres u.c. griešanas instrumentus. Gan adatai, gan flakonu caurduramajam galam jābūt nosegtiem ar stingru aizsarguzmavu. Šķīduma uzpildes rezervuāram jābūt no izturīga un plastiska materiāla, ko iespējams saspiest pirkstos, sistēmu uzpildot, tam jābūt ar gaisa filtru. . Sistēmas adatas fiksācijas galam jābūt ar vītni- adatas vai katetra stabilai fiksācijai. </t>
    </r>
  </si>
  <si>
    <t>BISACODYL</t>
  </si>
  <si>
    <t>10000MG</t>
  </si>
  <si>
    <t>850MG</t>
  </si>
  <si>
    <t>500ML 10%</t>
  </si>
  <si>
    <t>7.45%- 20ML</t>
  </si>
  <si>
    <t>C05BA</t>
  </si>
  <si>
    <t>METOPROLOLUM RETARD</t>
  </si>
  <si>
    <t>C09BB04</t>
  </si>
  <si>
    <t>PERINDOPRILI ARGININUM,AMLODIPINI BESILAS</t>
  </si>
  <si>
    <t>10/10MG</t>
  </si>
  <si>
    <t>10/5MG</t>
  </si>
  <si>
    <t>C09CA07</t>
  </si>
  <si>
    <t>TELMISARTANUM</t>
  </si>
  <si>
    <t>2%-15MG/G</t>
  </si>
  <si>
    <t>PLĀKSTERIS</t>
  </si>
  <si>
    <t>25MCG/H</t>
  </si>
  <si>
    <t>10000MG/100ML</t>
  </si>
  <si>
    <t>R01AD09</t>
  </si>
  <si>
    <t>MOMETASONI FUROAS</t>
  </si>
  <si>
    <t>DEGUNA AEROSOLS</t>
  </si>
  <si>
    <t>50MCG</t>
  </si>
  <si>
    <t>350MG</t>
  </si>
  <si>
    <t>300 MGJ/ML 500ML</t>
  </si>
  <si>
    <t>CLARITROMICINI(KLACID)</t>
  </si>
  <si>
    <t>SUSPENSIJA</t>
  </si>
  <si>
    <t>125MG/5ML</t>
  </si>
  <si>
    <t>100MG/5ML/100ML</t>
  </si>
  <si>
    <t>M03BX02</t>
  </si>
  <si>
    <t>TIZANIDINUM</t>
  </si>
  <si>
    <t>4MG</t>
  </si>
  <si>
    <t>Anti- bakteriāli kājslauķi</t>
  </si>
  <si>
    <t>115x90cm</t>
  </si>
  <si>
    <t xml:space="preserve">Materiāls- Polietilēna plēve pārklāta ar aniti- bakteriālu akrila līmi. Anti- bakteriālais paklājs iznīcinaecherichia coli, pseudomonas aeruginosa, staphylococcus aureus u.c..Vienā iepakojumā 30 loksnes, paklājiņa loksnes numurētas. Paklājiņa apakšējā kārta ir pilnībā adhezīva, kas nodrošina vienmērīgu paklājiņa pielipšanu pie virsmas. </t>
  </si>
  <si>
    <t>1 iep.</t>
  </si>
  <si>
    <t xml:space="preserve">Asu instrumentu aizsardzībai. Papīra pamatne ar caurspīdīgu kabatu virspusē. Uz katras aizsargpakas ir indikators EO un tvaikam. Iepakojumā nemazāk kā 100 gabali. Imēri: </t>
  </si>
  <si>
    <r>
      <t>īpaši blīva papīra loksne ar augstu absorbcijas pakāpi, materiāla blīvums 70 g/m</t>
    </r>
    <r>
      <rPr>
        <vertAlign val="superscript"/>
        <sz val="10"/>
        <rFont val="Times New Roman"/>
        <family val="1"/>
        <charset val="186"/>
      </rPr>
      <t>2</t>
    </r>
    <r>
      <rPr>
        <sz val="10"/>
        <rFont val="Times New Roman"/>
        <family val="1"/>
        <charset val="186"/>
      </rPr>
      <t>, Uz piegādes iepakojuma jābūt salasāmai informācijai par izmēriem, materiāls paredzēts pielietošanai sterilizācijas procesos piesātinātā ūdens tvaikā un etilēna oksīda gāzē.</t>
    </r>
  </si>
  <si>
    <t>Materiāla blīvums 60 g/m2, sterilizācijai tvaika un etilēna oksīdā.Produkta ražotāja apstiprinājums produkta atbilstībai sekojošiem standartiem: EN ISO 868-5:2009, EN ISO 11607-1:2009; neatkarīgas, akreditētas laboratorijas atbilstības sertifikāts Plastikāta plēvei jāsastāv no vairākiem perpendikulāriem slāņiem, papīra daļai jābūt ar antimikrobiālu noturību;Atverot iepakojums drīkst sadalīties tikai pa šuvēm, neatkarīgi, pirms vai pēc sterilizācijas procesa. Uz maisiņiem jābūt indikatoriem prasītajām sterilizācijas metodēm. Indikatoru krāsu maiņai pēc sterilizācijas procesa ir jābūt nepārprotamai;</t>
  </si>
  <si>
    <t>Drena - silikona ar Rtg kontroles ietrādātu līniju visā tās garumā. Drenas distālajā galā  drenāžas caurumi ( acs formas) novietoti spirāles veidā. Drenas otrā galā konektors, kas savienojams ar drenāžas gofrētu balonu vai pudeli. Drenas garums 500 mm , drenas garums līdz perforācijai 90mm, diametri:</t>
  </si>
  <si>
    <r>
      <rPr>
        <b/>
        <sz val="10"/>
        <color indexed="8"/>
        <rFont val="Times New Roman"/>
        <family val="1"/>
        <charset val="186"/>
      </rPr>
      <t>3</t>
    </r>
    <r>
      <rPr>
        <sz val="10"/>
        <color indexed="8"/>
        <rFont val="Times New Roman"/>
        <family val="1"/>
        <charset val="186"/>
      </rPr>
      <t>. darba šķīdumam ekspozīcijas laiks</t>
    </r>
    <r>
      <rPr>
        <i/>
        <sz val="10"/>
        <color indexed="8"/>
        <rFont val="Times New Roman"/>
        <family val="1"/>
        <charset val="186"/>
      </rPr>
      <t xml:space="preserve"> no  5  min. </t>
    </r>
  </si>
  <si>
    <t>Sterilie  komplekti   un operāciju materiāli 33140000-3</t>
  </si>
  <si>
    <t>Sistēmas un šļirces</t>
  </si>
  <si>
    <t xml:space="preserve"> Ķirurģiskās šūšanas materiāli I 33141121-4</t>
  </si>
  <si>
    <t xml:space="preserve"> Ķirurģiskās šūšanas materiāli II 33141121-4</t>
  </si>
  <si>
    <t>Anestēzija un reanimācija I 33170000-2</t>
  </si>
  <si>
    <t>Anestēzija un reanimācija II 33170000-2</t>
  </si>
  <si>
    <t>Anestēzija un reanimācija III 33170000-2</t>
  </si>
  <si>
    <t>Medicīnas darbinieku apģērbi 33199000-1</t>
  </si>
  <si>
    <t>5.85%-20ML</t>
  </si>
  <si>
    <t xml:space="preserve"> MEDIKAMENTI II 33622100-7</t>
  </si>
  <si>
    <t>MEDIKAMENTI  I 33610000-9</t>
  </si>
  <si>
    <t>MEDIKAMENTI III 33661100-2</t>
  </si>
  <si>
    <t>MEDIKAMENTI IV 33661300-4</t>
  </si>
  <si>
    <t>1. daļa</t>
  </si>
  <si>
    <t>2. daļa</t>
  </si>
  <si>
    <t>3. daļa</t>
  </si>
  <si>
    <t>4. daļa</t>
  </si>
  <si>
    <t>5. daļa</t>
  </si>
  <si>
    <t>6. daļa</t>
  </si>
  <si>
    <t>7. daļa</t>
  </si>
  <si>
    <t>8. daļa</t>
  </si>
  <si>
    <t>9. daļa</t>
  </si>
  <si>
    <t>10. daļa</t>
  </si>
  <si>
    <t>11. daļa</t>
  </si>
  <si>
    <t>12. daļa</t>
  </si>
  <si>
    <t>13. daļa</t>
  </si>
  <si>
    <t>14. daļa</t>
  </si>
  <si>
    <t>15. daļa</t>
  </si>
  <si>
    <t>16. daļa</t>
  </si>
  <si>
    <t>17. daļa</t>
  </si>
  <si>
    <t>18. daļa</t>
  </si>
  <si>
    <t>19. daļa</t>
  </si>
  <si>
    <t>20. daļa</t>
  </si>
  <si>
    <t>21. daļa</t>
  </si>
  <si>
    <t>22. daļa</t>
  </si>
  <si>
    <t>23. daļa</t>
  </si>
  <si>
    <t>24. daļa</t>
  </si>
  <si>
    <t>25. daļa</t>
  </si>
  <si>
    <t>26. daļa</t>
  </si>
  <si>
    <t>27. daļa</t>
  </si>
  <si>
    <t>28. daļa</t>
  </si>
  <si>
    <t>29. daļa</t>
  </si>
  <si>
    <t>30. daļa</t>
  </si>
  <si>
    <t>31. daļa</t>
  </si>
  <si>
    <t>32. daļa</t>
  </si>
  <si>
    <t>33. daļa</t>
  </si>
  <si>
    <t>34. daļa</t>
  </si>
  <si>
    <t>35. daļa</t>
  </si>
  <si>
    <t>36. daļa</t>
  </si>
  <si>
    <t>37. daļa</t>
  </si>
  <si>
    <t>38. daļa</t>
  </si>
  <si>
    <t>39. daļa</t>
  </si>
  <si>
    <t>40. daļa</t>
  </si>
  <si>
    <t xml:space="preserve">Histoloģijas laboratorijas ķimikālijas I 33696300-8 </t>
  </si>
  <si>
    <t>1-0,5 l stikla pudele</t>
  </si>
  <si>
    <t>1 l stikla pudele</t>
  </si>
  <si>
    <t>41. daļa</t>
  </si>
  <si>
    <t>42. daļa</t>
  </si>
  <si>
    <t>43. daļa</t>
  </si>
  <si>
    <t>44. daļa</t>
  </si>
  <si>
    <t>45. daļa</t>
  </si>
  <si>
    <t>46. daļa</t>
  </si>
  <si>
    <t>47. daļa</t>
  </si>
  <si>
    <t>48. daļa</t>
  </si>
  <si>
    <t>49. daļa</t>
  </si>
  <si>
    <t>50. daļa</t>
  </si>
  <si>
    <t>51. daļa</t>
  </si>
  <si>
    <t>52. daļa</t>
  </si>
  <si>
    <t>53. daļa</t>
  </si>
  <si>
    <t>54.daļa</t>
  </si>
  <si>
    <t>55. daļa</t>
  </si>
  <si>
    <t>56. daļa</t>
  </si>
  <si>
    <t>57. daļa</t>
  </si>
  <si>
    <t>Nr.p.k.</t>
  </si>
  <si>
    <t>Klīnika  I  33696500-0</t>
  </si>
  <si>
    <t>Grama krāsa 2 (Color Gram 2)</t>
  </si>
  <si>
    <t>R1 Kristāl- violetā oksolāta šķīdumā.</t>
  </si>
  <si>
    <t>Color Gram2</t>
  </si>
  <si>
    <t>R2 Lugola šķīdums</t>
  </si>
  <si>
    <t>4x240 ml</t>
  </si>
  <si>
    <t>R3 atkrāsotājs</t>
  </si>
  <si>
    <t>R4 Safronia šķīdums</t>
  </si>
  <si>
    <t>Klīnika II  33696500-0</t>
  </si>
  <si>
    <t>Samsona krāsa</t>
  </si>
  <si>
    <t>100 ml</t>
  </si>
  <si>
    <t>ml</t>
  </si>
  <si>
    <t>Imersijas eļļa</t>
  </si>
  <si>
    <t>Mikroskopijai</t>
  </si>
  <si>
    <t>Mai- Grīnvalda krāsa</t>
  </si>
  <si>
    <t>2.5 l</t>
  </si>
  <si>
    <t>l</t>
  </si>
  <si>
    <t xml:space="preserve"> Ziel  Nilsen metode  krāsošanas komplekts</t>
  </si>
  <si>
    <t>Karbolfuksīna šķīdums, Atkrāssotājs, Metilēnzilā šķīdums</t>
  </si>
  <si>
    <t>4x200 ml</t>
  </si>
  <si>
    <t>Klīnika III 33696500-0</t>
  </si>
  <si>
    <t>Gimza krāsa (azūra-eozīna-metilēnzilā krāsu šķīdums)</t>
  </si>
  <si>
    <t>Asins iztriepju krāsošanai</t>
  </si>
  <si>
    <t>1 l</t>
  </si>
  <si>
    <t>1 % metilēnzilā šķīdums</t>
  </si>
  <si>
    <t>Klīnika IV  33696500-0</t>
  </si>
  <si>
    <t>Plastmasas irbulīši</t>
  </si>
  <si>
    <t>Plastmasas, baltā krāsā, 120 mm gari</t>
  </si>
  <si>
    <t>Iepakojumā pa 100 gab.</t>
  </si>
  <si>
    <t>Klīnika V 33696500-0</t>
  </si>
  <si>
    <t>Cukura testrēmeles saderīgas ar glikometru Optium</t>
  </si>
  <si>
    <t>Saderība ar Tukuma slimnīcā esošo glikometru Optium</t>
  </si>
  <si>
    <t>50 gab. iepakojumā</t>
  </si>
  <si>
    <t>Tievās lancetes sterilas</t>
  </si>
  <si>
    <t>28 mm garums. Saderība ar Tukuma slimnīcā esošo glikometru Optium</t>
  </si>
  <si>
    <t>Imūnhematoloģijas reaģenti I 33696100-6</t>
  </si>
  <si>
    <t>Micro Typing cards 1×12</t>
  </si>
  <si>
    <t>Diaclon Anti-D (DVIneg.)</t>
  </si>
  <si>
    <t>6×12</t>
  </si>
  <si>
    <t>statīvs</t>
  </si>
  <si>
    <t>Gell kartes Liss/ Coombs</t>
  </si>
  <si>
    <t>6x12 kartes</t>
  </si>
  <si>
    <t>Šķīdums eritrocītu suspensijas pagatavošanai</t>
  </si>
  <si>
    <t>Diluent 2. Flakonos 100 ml</t>
  </si>
  <si>
    <t>2x100 ml</t>
  </si>
  <si>
    <t>Micro Typing cards</t>
  </si>
  <si>
    <t>Diaclon ABD-Confirmation</t>
  </si>
  <si>
    <t>6x12</t>
  </si>
  <si>
    <t>Diaclon ABO/D+ dubultreakcija</t>
  </si>
  <si>
    <t>Imūnhematoloģijas reaģenti II 33696100-6</t>
  </si>
  <si>
    <t>Column screen 123 (standarteritrocītu šķīdums 0.8 %)</t>
  </si>
  <si>
    <t>Vienā iepakojumā 1, 2, 3</t>
  </si>
  <si>
    <t xml:space="preserve">3 X 10 ml </t>
  </si>
  <si>
    <t>Standarteritrocīti</t>
  </si>
  <si>
    <t>A1,A2,B,O:</t>
  </si>
  <si>
    <t>4 X 5 ml</t>
  </si>
  <si>
    <t>A1, B</t>
  </si>
  <si>
    <t>2 X 5ml</t>
  </si>
  <si>
    <t>Rēzusa antivielu kontrole serumam</t>
  </si>
  <si>
    <t>3 x 5 ml</t>
  </si>
  <si>
    <t>Monoklonālais reaģents Anti-A (ABO1)</t>
  </si>
  <si>
    <t>Asins grupu noteikšanai</t>
  </si>
  <si>
    <t>10 ml</t>
  </si>
  <si>
    <t>flakons</t>
  </si>
  <si>
    <t>Monoklonālais reaģents Anti-B(ABO2)</t>
  </si>
  <si>
    <t>Kontroles eritrocīti (O,A,B,AB)</t>
  </si>
  <si>
    <t>4x4ml</t>
  </si>
  <si>
    <t>Hematoloģija I 33141000-0</t>
  </si>
  <si>
    <t>Microvette ® K3E</t>
  </si>
  <si>
    <t>EDTA, Eiropas krāsu kods; atzīme 200; ar apaļu apakšējo malu, no plastmasas, ar ātro vītni, dubults vāks, skrūvējams korķis. Ø ne mazāks kā 10 mm. Iespēja noņemt asinis gan pēc kapilāra, gan pēc lāpstiņas principa.</t>
  </si>
  <si>
    <t>BSG- Microvette ® CB 200 NC</t>
  </si>
  <si>
    <t>EGĀ noteikšanai,Eiropas krāsu kods; plastmasas, ar sfērisku pamatni,komplektēti kapilāru asinsnoņemšanai un garo kapilāru rezultātu nolasīšanai, dubultais vāks pārklāj stobriņu no iekšpuses un ārpuses</t>
  </si>
  <si>
    <t>Monovette 9NC</t>
  </si>
  <si>
    <t xml:space="preserve">Zaļas krāsas marķējums; plastmasas; skrūvējams korķis; dubultas darbības asins noņemšanas princips (mehāniskais un ar vakumu) </t>
  </si>
  <si>
    <t>3ml; 66x11mm</t>
  </si>
  <si>
    <t>Monovette ® Z</t>
  </si>
  <si>
    <t xml:space="preserve">Baltas krāsas marķējums; plastmasas, ar skrūvējamu korķi, dubultas darbības asins noņemšanas princips (mehāniskais un ar vakumu) </t>
  </si>
  <si>
    <t>2,7ml; 66x11mm</t>
  </si>
  <si>
    <t>5,5ml; 75x15mm</t>
  </si>
  <si>
    <t>Sedivette ® 4NC</t>
  </si>
  <si>
    <t xml:space="preserve"> Violetas krāsas marķējums; plastmasas, skrūvējams korķis ar dubultu vāku, dubultas darbības asins noņemšanas princips, saderība ar Sediplus Desaga S2000  </t>
  </si>
  <si>
    <t>3.5 ml 130x8mm</t>
  </si>
  <si>
    <t>Monovette- K3E</t>
  </si>
  <si>
    <t>EDTA KE, sarkanas krāsas marķējums, dubultais asins noņemšanas princips: mehāniskais un ar vakuumu;ar skrūvējamu korķi,  no plastmasas</t>
  </si>
  <si>
    <t>1,2ml; 66x8mm</t>
  </si>
  <si>
    <t>Monovette- Citr/FL</t>
  </si>
  <si>
    <t>Citrāts/Fluorīds, dzelteni melns krāsas marķējums, dubultais asins noņemšanas princips: mehāniskais un ar vakuumu, ar skrūvējamu korķi, no plastmasas. Gestations diabetes noteikšanai.</t>
  </si>
  <si>
    <t>3.1 ml 66x11 mm</t>
  </si>
  <si>
    <t>Adatas</t>
  </si>
  <si>
    <t>Kopā ar adatas turētāju monolītā savienojumā, sterilas; saderīgas ar asinsnoņemšanas sistēmu stobriem, kam ir dubultais asins noņemšanas princips</t>
  </si>
  <si>
    <t>Tauriņveida adatas</t>
  </si>
  <si>
    <t>Kopā ar adapteriem, sterilas, saderīgas ar asins noņemšanas stobriem, kam ir dubultais asins noņemšanas princips</t>
  </si>
  <si>
    <t>0,6x19mm</t>
  </si>
  <si>
    <t>Automātiskās lancetes ar kaltveida asmeni</t>
  </si>
  <si>
    <t>Violetā krāsā, plastmasas, sterilas.</t>
  </si>
  <si>
    <t>1,5×1,6 mm</t>
  </si>
  <si>
    <t>Rozā krāsā, plastmasas, sterilas</t>
  </si>
  <si>
    <t>1,5 X 1,2 mm</t>
  </si>
  <si>
    <t>Adatas ar drošības aizsegu</t>
  </si>
  <si>
    <t>S monovešu adatas ar drošības aizsegu, komplektētas monolītā savienojumā ar adatu turētājiem.</t>
  </si>
  <si>
    <t xml:space="preserve">  20 Gx 1½</t>
  </si>
  <si>
    <t>Multiadapteri</t>
  </si>
  <si>
    <t>Pāreja no luera sistēmu, saderīgas ar asins noņešanas stobriem, kam ir dubultais asins noņemšanas princips</t>
  </si>
  <si>
    <t xml:space="preserve">Hemodif saderīgs ar dubulto asins noņemšanas stobriem, kam ir dubultais asins noņemšanas princips, ar plakanu sānu izvilkšanas virsmu </t>
  </si>
  <si>
    <t>Krēpu trauciņi</t>
  </si>
  <si>
    <t>Dzeltenā krāsā, polipropilēna, ar skrūvējamu vāku, triecienizturīgi ar etiķeti, dubultais vāks pārklāj trauku no iekšpuses un ārpuses</t>
  </si>
  <si>
    <t>70 ml</t>
  </si>
  <si>
    <t>Fēču trauciņi</t>
  </si>
  <si>
    <t>Polipropilēna, ar karotīti, ar skrūvējamu korķīti, konisku pamatni, triecienizturīgi, tilpums 15 ml.</t>
  </si>
  <si>
    <t>76x20mm</t>
  </si>
  <si>
    <t>Urīna stobriņi</t>
  </si>
  <si>
    <t>Polisterola, graduēti līdz 12 ml</t>
  </si>
  <si>
    <t>110x17mm</t>
  </si>
  <si>
    <t>Korķīši stobriņiem</t>
  </si>
  <si>
    <t>Polipropilēna,  savienojami ar piedāvātajiem urīna stobriņiem.</t>
  </si>
  <si>
    <t>Pipetes seroloģiskās</t>
  </si>
  <si>
    <t>Plastmasas, iesaiņotas sterilas pa vienai ar filtru</t>
  </si>
  <si>
    <t>Pipetešu uzgaļi</t>
  </si>
  <si>
    <t>Polipropilēna, dzelteni.</t>
  </si>
  <si>
    <t>200μl</t>
  </si>
  <si>
    <t>Polipropilēna, zili.</t>
  </si>
  <si>
    <t>1000μl</t>
  </si>
  <si>
    <t>Pagarinātie pipešu uzgaļi- kastītēs ar vāku</t>
  </si>
  <si>
    <t>Polipropilēna, bezkrāsaini</t>
  </si>
  <si>
    <t xml:space="preserve">96x200μl, </t>
  </si>
  <si>
    <t>Kaste</t>
  </si>
  <si>
    <t> Marķieri</t>
  </si>
  <si>
    <t>Dažādu krāsu rakstīšanai uz stikla un plastmasas, ūdensizturīgi.</t>
  </si>
  <si>
    <t>Asins plastisko maisu caurulīšu segmentu atvērējs</t>
  </si>
  <si>
    <t>Uzliekama uz caurulīšu segmentiem, iekšpusē adata</t>
  </si>
  <si>
    <t>Gab.</t>
  </si>
  <si>
    <t>Laboratorijas stobriņi</t>
  </si>
  <si>
    <t>Plastmasas.</t>
  </si>
  <si>
    <t>3,5ml; 55x12mm</t>
  </si>
  <si>
    <t>Mikrostobriņi</t>
  </si>
  <si>
    <t>Ar briljantzilo šķīdumu 11%. Iepakojumā 100 gb.</t>
  </si>
  <si>
    <t>50 X 100 µl</t>
  </si>
  <si>
    <t>Skrīninga tests slēptajām asinīm</t>
  </si>
  <si>
    <t>50 aploksnes, trīs testi katrā aploksnē, kopā ar reaģentu</t>
  </si>
  <si>
    <t>50 aploksnes ×3 testi(1 iepakojums)</t>
  </si>
  <si>
    <t>Mikrotestu plates</t>
  </si>
  <si>
    <t xml:space="preserve">Plate ar 96 ligzdām, plastmasas. </t>
  </si>
  <si>
    <t>Speciālas plastmasas, pielietojams transportēšanai un glabāšanai ledusskapī</t>
  </si>
  <si>
    <t>0.5 ml</t>
  </si>
  <si>
    <t>500 X 1,5 ml</t>
  </si>
  <si>
    <t>Kociņi ar vates tamponu galā</t>
  </si>
  <si>
    <t>15 cm garumā un vates gala biezums 4-5 mm</t>
  </si>
  <si>
    <t>Utilizācijas maisiņi</t>
  </si>
  <si>
    <t>Saderība ar laboratorijā esošiem statīviem</t>
  </si>
  <si>
    <t>200× 300 mm, iepak. pa 100 gab.</t>
  </si>
  <si>
    <t>Paraugu trauciņi</t>
  </si>
  <si>
    <t>Saderīgi ar Abbott analizatoru "Axsym"</t>
  </si>
  <si>
    <t>500 X 2,5 ml</t>
  </si>
  <si>
    <t>Uzlīmes urīna stobriņiem</t>
  </si>
  <si>
    <t>5000 vienā rullītī</t>
  </si>
  <si>
    <t>Uzlīmju skaits</t>
  </si>
  <si>
    <t>Vienreiz lietojamās  plastmasas lāpstiņas maisīšanai</t>
  </si>
  <si>
    <t>120 mm garums</t>
  </si>
  <si>
    <t xml:space="preserve">Vienreiz lietojamās dažāda tilpuma plastmasas Transfēr pipetes </t>
  </si>
  <si>
    <t>6 ml</t>
  </si>
  <si>
    <t>Klīniskās analīzes 33698000-9</t>
  </si>
  <si>
    <t>Urīna stripu teststēmeles</t>
  </si>
  <si>
    <t>Saderība ar Tukuma slimnīcas rīcībā esošo analizatoru Cobas U 411</t>
  </si>
  <si>
    <t>Fekālo parazītu koncentrators parazītu oliņu bagātināšanas metodei</t>
  </si>
  <si>
    <t>Vienreiz lietojama ierīce  in vitro lietošanai parazītu oliņu bagātināšanas metodei. Helmintu oliņu un kāpuru koncentrācijai</t>
  </si>
  <si>
    <t>40 testi</t>
  </si>
  <si>
    <t>Pozīciju 1-2 Izmeklēšanas metodei jāatbilst Laboratorijas Kvalitātes rokasgrāmatā apstiprinātajām un akreditētajām metodēm.</t>
  </si>
  <si>
    <t>Laboratorijas piederumi 33140000-3</t>
  </si>
  <si>
    <t>Priekšmetstikliņi ar matētu malu</t>
  </si>
  <si>
    <t>26X76 mm</t>
  </si>
  <si>
    <t>50 gab.</t>
  </si>
  <si>
    <t>270 iep.</t>
  </si>
  <si>
    <t>Priekšmetstikliņi bez matētas malas</t>
  </si>
  <si>
    <t>18x18 mm</t>
  </si>
  <si>
    <t>200 gab.</t>
  </si>
  <si>
    <t>60 iepak.</t>
  </si>
  <si>
    <t>24x24 mm</t>
  </si>
  <si>
    <t>Tests mononukleozes noteikšanai 33696500-0</t>
  </si>
  <si>
    <t>Monolatex</t>
  </si>
  <si>
    <t>Aglutinācijas testa plate mononukleozes noteikšanai kvalitatīvi un puskvalitatīvi, kopā ar kontrolēm. Iepakojumā 50 testi.</t>
  </si>
  <si>
    <t>50 testi</t>
  </si>
  <si>
    <t xml:space="preserve"> Izmeklēšanas metodei jāatbilst Laboratorijas Kvalitātes rokasgrāmatā apstiprinātajām un akreditētajām metodēm.</t>
  </si>
  <si>
    <t>Seroloģija I 33696500-0</t>
  </si>
  <si>
    <t>TPHA syphilis</t>
  </si>
  <si>
    <t>Hemaglutikācijas tests. Iepakojumā 200 testi</t>
  </si>
  <si>
    <t>200testi</t>
  </si>
  <si>
    <t>RPR</t>
  </si>
  <si>
    <t>Kvalitatīvai un puskvalitatīvai noteikšanai sērumā vai plazmā. Iepakojumā 100 testi.</t>
  </si>
  <si>
    <t>100 testi</t>
  </si>
  <si>
    <t>Pozīciju no 1-2 Izmeklēšanas metodēm jāatbilst Laboratorijas Kvalitātes rokasgrāmatā apstiprinātajām un akreditētajām metodēm.</t>
  </si>
  <si>
    <t>Seroloģija II 33696500-0</t>
  </si>
  <si>
    <t>Rota un Adeno vīruss</t>
  </si>
  <si>
    <t>Testa ierīce ātrs  kvalitatīvs tests dubultas Rota vīrusa un Adenovīrusa noteikšanai cilvēka fēcēs, balstoties uz imūnhromatogrāfijas metodi.Kvalitatīvs tests, kas balstās uz monoklonālo antivielu, kas ir specifiskās pret rota vīrusiem un adenovīrusiem piesaistīšanu. Iepakojumā 20  pārklātas somiņas, kas satur gatavu testa ierīci , lietošanai, vienreizēja izmeklējamā materiāla pipete un 20 fēču izmeklējamā materiāla atšķaidīšanas buferi (fosfāta buferis+ &lt;0,1% nātrija azīds) gatavu lietošanai. Testu jūtība ne zemāka par 100 % un sakritība rotavīrusam ne zemāka par 97 % un adeno vīrusam ne zemāka par 98 %</t>
  </si>
  <si>
    <t>20 testi</t>
  </si>
  <si>
    <t>Pozīciju no 1 Izmeklēšanas metodei jāatbilst Laboratorijas Kvalitātes rokasgrāmatā apstiprinātajām un akreditētajām metodēm.</t>
  </si>
  <si>
    <t>58. daļa</t>
  </si>
  <si>
    <t>59. daļa</t>
  </si>
  <si>
    <t>60. daļa</t>
  </si>
  <si>
    <t>61. daļa</t>
  </si>
  <si>
    <t>62. daļa</t>
  </si>
  <si>
    <t>63. daļa</t>
  </si>
  <si>
    <t>64. daļa</t>
  </si>
  <si>
    <t>65. daļa</t>
  </si>
  <si>
    <t>66. daļa</t>
  </si>
  <si>
    <t>67. daļa</t>
  </si>
  <si>
    <t>68. daļa</t>
  </si>
  <si>
    <t>69. daļa</t>
  </si>
  <si>
    <t>70. daļa</t>
  </si>
  <si>
    <t>Ø3.0cm x7.5cm</t>
  </si>
  <si>
    <t>Mikropreperātu kasetes biopsiju,izgatavotas no acetālpolimēra,rakstīšanas virsma 35° leņķī,var vairākkārtīgi atvērt un aizvērt</t>
  </si>
  <si>
    <t>Mikropreperātu kasešu švammes,materiāls no polistēra uretāna putām,iztur temperatūru no -40° līdz 121°C</t>
  </si>
  <si>
    <r>
      <t xml:space="preserve">Cimdi sterili </t>
    </r>
    <r>
      <rPr>
        <u/>
        <sz val="10"/>
        <rFont val="Times New Roman"/>
        <family val="1"/>
        <charset val="186"/>
      </rPr>
      <t>ar pūderi</t>
    </r>
    <r>
      <rPr>
        <sz val="10"/>
        <rFont val="Times New Roman"/>
        <family val="1"/>
        <charset val="186"/>
      </rPr>
      <t xml:space="preserve"> – lateksa, pūderēti, anatomiskas formas ar rullīti aproces daļā, teksturēti, krāsa balta, izstiepjamība līdz plīšanas momentam ≥9N,  cimdu garums 285mm +/-5mm, cimda biezums plaukstas daļā 0,14 ± 0,005mm. Bojāto cimdu daudzums ne vairāk kā AQL – 1,5.  Cimdi atbilst EN 1041, EN455, EN 420, EN374 un ISO 15223 normām. Cimdi atbilst MD 93/42/EEC PPE 89/686/EEC direktīvai. Uz cimdu iepakojuma jābūt norādītam izmēram, ražošanas datumam un dreīguma termiņam, LOT Nr., ražotāja kontaktinformācijai.</t>
    </r>
  </si>
  <si>
    <r>
      <t xml:space="preserve">Cimdi sterili </t>
    </r>
    <r>
      <rPr>
        <u/>
        <sz val="10"/>
        <rFont val="Times New Roman"/>
        <family val="1"/>
        <charset val="186"/>
      </rPr>
      <t>bez pūdera</t>
    </r>
    <r>
      <rPr>
        <sz val="10"/>
        <rFont val="Times New Roman"/>
        <family val="1"/>
        <charset val="186"/>
      </rPr>
      <t xml:space="preserve"> – lateksa, bez pūdera, ar sintētsku pārklājumu cimda iekšpusē. Cimdi anatomiskas formas ar ieliektiem pirkstu galiem, ar rullīti aproces daļā, teksturēti, krāsa balta, izstiepjamība līdz plīšanas momentam ≥12N,  cimdu garums 285mm +/-5mm, cimda biezums plaukstas daļā 0,16 ± 0,20mm</t>
    </r>
    <r>
      <rPr>
        <sz val="10"/>
        <color rgb="FFFF0000"/>
        <rFont val="Times New Roman"/>
        <family val="1"/>
        <charset val="186"/>
      </rPr>
      <t xml:space="preserve">. </t>
    </r>
    <r>
      <rPr>
        <sz val="10"/>
        <rFont val="Times New Roman"/>
        <family val="1"/>
        <charset val="186"/>
      </rPr>
      <t>Bojāto cimdu daudzums ne vairāk kā AQL – 1,5.  Cimdi atbilst EN 1041, EN455, EN 420, EN374 un ISO 15223 normām. Cimdi atbilst MD 93/42/EEC PPE 89/686/EEC direktīvai. Uz cimdu iepakojuma jābūt norādītam izmēram, ražošanas datumam un dreīguma termiņam, LOT Nr., ražotāja kontaktinformācijai.</t>
    </r>
  </si>
  <si>
    <t>Maska ķirurģiskā bez lateksa, ar ausu gumijām un  stingru deguna skavu, sastāv no trīs kārtām, bakteriālās filtrācijas efektivitāte &gt;98%. Uz kastītes norādīta informācija par derīguma termiņu, CE marķējums un atbilstību EN14683 normai.</t>
  </si>
  <si>
    <t>Maska ķirurģiskā bez lateksa, sasienama ar stingru deguna skavu, sastāv no trīs kārtām, bakteriālās filtrācijas efektivitāte &gt;98%. Uz kastītes norādīta informācija par derīguma termiņu, CE marķējums un atbilstību EN14683 normai.</t>
  </si>
  <si>
    <r>
      <rPr>
        <u/>
        <sz val="10"/>
        <color theme="1"/>
        <rFont val="Times New Roman"/>
        <family val="1"/>
        <charset val="186"/>
      </rPr>
      <t>Forma</t>
    </r>
    <r>
      <rPr>
        <sz val="10"/>
        <color theme="1"/>
        <rFont val="Times New Roman"/>
        <family val="1"/>
        <charset val="186"/>
      </rPr>
      <t xml:space="preserve"> - vienlaidu regulāra vītne no skrūves galviņas pamatnes līdz galam. Skrūves gals noapaļots konusa veidā. Galviņa noapaļota piliena formas. Galviņas centrā sešstūra padziļinājums skrūvgriezim 2.5mm.Urbja diametrs - 2.5mm,
Vītnes garums diapazonā no 10 - 110 mm (līdz 50mm solis ik pa 2mm; 110 - ik pa 5 mm).</t>
    </r>
  </si>
  <si>
    <r>
      <rPr>
        <u/>
        <sz val="10"/>
        <color theme="1"/>
        <rFont val="Times New Roman"/>
        <family val="1"/>
        <charset val="186"/>
      </rPr>
      <t>Forma</t>
    </r>
    <r>
      <rPr>
        <sz val="10"/>
        <color theme="1"/>
        <rFont val="Times New Roman"/>
        <family val="1"/>
        <charset val="186"/>
      </rPr>
      <t xml:space="preserve"> - vienlaidu regulāra vītne no skrūves galviņas pamatnes līdz galam. Skrūves gals noapaļots. Galviņas centrā sešstūra padziļinājums skrūvgriezim 3.5mm.
Vītnes diametrs - 4.5mm.
Serdes diametrs - 3.0mm.
Galviņas diametrs - 8.0mm.
Skrūvgrieža padziļinājuma platums (starp skaldnēm) - 3.5mm.
Urbja diametrs - 3.2mm.
Vītnes garums diapazonā no 10 - 110mm (līdz 50mm solis ik pa 2mm; no 50 līdz 110 - ik pa 5mm).</t>
    </r>
  </si>
  <si>
    <r>
      <rPr>
        <u/>
        <sz val="10"/>
        <color theme="1"/>
        <rFont val="Times New Roman"/>
        <family val="1"/>
        <charset val="186"/>
      </rPr>
      <t>Forma -</t>
    </r>
    <r>
      <rPr>
        <sz val="10"/>
        <color theme="1"/>
        <rFont val="Times New Roman"/>
        <family val="1"/>
        <charset val="186"/>
      </rPr>
      <t xml:space="preserve"> 6.5mm spongiozai skrūvei ar pilnu vītni - vienlaidu regulāra vītne no skrūves galviņas pamatnes līdz galam. Skrūves gals noapaļots konusa veidā. Galviņas centrā sešstūra padziļinājums skrūvgriezim 3.5mm.6,5mm spongiozai skrūvei ar 16mm vītni - gals noapaļots konusa veidā.Galviņa noapaļota piliena formas. Uz skrūves kāta vienlaidu regulāra vītne 16mm garumā. Galviņas centrā sešstūra padziļinājums skrūvgriezim 3.5mm.
6.5mm spongiozai skrūvei ar 32mm vītni - gals noapaļots konusa veidā.Galviņa noapaļota piliena formas. Uz skrūves kāta vienlaidu regulāra vītne 32mm garumā. Galviņas centrā sešstūra padziļinājums skrūvgriezim 3.5mm. Izmēri:  Vītnes diametrs- 6.5 mm
Serdes diametrs - 3.0mm
Galviņas diametrs - 8.0mm
Urbja diametrs - 3.2mm
Skrūves kāta diametrs - 4.5mm
Urbja diametrs skrūves kāta daļai - 4.5mm. Vītnes garums diapazonā no 25-120 mm solis ik pa 5mm.</t>
    </r>
  </si>
  <si>
    <r>
      <rPr>
        <u/>
        <sz val="10"/>
        <color theme="1"/>
        <rFont val="Times New Roman"/>
        <family val="1"/>
        <charset val="186"/>
      </rPr>
      <t>Forma</t>
    </r>
    <r>
      <rPr>
        <sz val="10"/>
        <color theme="1"/>
        <rFont val="Times New Roman"/>
        <family val="1"/>
        <charset val="186"/>
      </rPr>
      <t xml:space="preserve">- galviņa noapaļota piliena formas. Uz skrūves kāta vienlaidu regulāra vītne 16/32 mm garumā. 
Galviņas centrā sešstūra padziļinājums skrūvgriezim 3.5mm.                                                                                 </t>
    </r>
    <r>
      <rPr>
        <u/>
        <sz val="10"/>
        <color theme="1"/>
        <rFont val="Times New Roman"/>
        <family val="1"/>
        <charset val="186"/>
      </rPr>
      <t>Izmēri:</t>
    </r>
    <r>
      <rPr>
        <sz val="10"/>
        <color theme="1"/>
        <rFont val="Times New Roman"/>
        <family val="1"/>
        <charset val="186"/>
      </rPr>
      <t xml:space="preserve"> Vītnes diametrs -7.0mm. Serdes diametrs - 4.5mm. Galviņas diametrs - 8.0mm. Kanulētā urbja diametrs - 4.5mm. Skrūves kāta diametrs - 4.5mm.
Garums diapazonā no 50 - 120 mm, solis ik pa 5mm.</t>
    </r>
  </si>
  <si>
    <r>
      <rPr>
        <b/>
        <sz val="10"/>
        <color theme="1"/>
        <rFont val="Times New Roman"/>
        <family val="1"/>
        <charset val="186"/>
      </rPr>
      <t>Forma-</t>
    </r>
    <r>
      <rPr>
        <sz val="10"/>
        <color theme="1"/>
        <rFont val="Times New Roman"/>
        <family val="1"/>
        <charset val="186"/>
      </rPr>
      <t xml:space="preserve"> galviņa noapaļota piliena formas. Uz skrūves kāta vienlaidu regulāra vītne 16/32 mm garumā. Galviņas centrā sešstūra padziļinājums skrūvgriezim 3.5mm.                                                   </t>
    </r>
    <r>
      <rPr>
        <u/>
        <sz val="10"/>
        <color theme="1"/>
        <rFont val="Times New Roman"/>
        <family val="1"/>
        <charset val="186"/>
      </rPr>
      <t>Izmēri</t>
    </r>
    <r>
      <rPr>
        <sz val="10"/>
        <color theme="1"/>
        <rFont val="Times New Roman"/>
        <family val="1"/>
        <charset val="186"/>
      </rPr>
      <t>: Vītnes diametrs -7.3mm. Serdes diametrs - 4.8mm. Galviņas diametrs - 8.0mm. Kanulētā urbja diametrs - 4.5mm. Skrūves kāta diametrs - 4.5mm.Garums diapazonā no 50 - 120 mm, solis ik pa 5mm.</t>
    </r>
  </si>
  <si>
    <r>
      <rPr>
        <u/>
        <sz val="10"/>
        <color theme="1"/>
        <rFont val="Times New Roman"/>
        <family val="1"/>
        <charset val="186"/>
      </rPr>
      <t>Forma</t>
    </r>
    <r>
      <rPr>
        <sz val="10"/>
        <color theme="1"/>
        <rFont val="Times New Roman"/>
        <family val="1"/>
        <charset val="186"/>
      </rPr>
      <t xml:space="preserve">- galviņa noapaļota piliena formas. Uz skrūves kāta vienlaidu regulāra vītne 16/32 mm garumā. Galviņas centrā sešstūra padziļinājums skrūvgriezim 2.5mm.                                                  </t>
    </r>
    <r>
      <rPr>
        <u/>
        <sz val="10"/>
        <color theme="1"/>
        <rFont val="Times New Roman"/>
        <family val="1"/>
        <charset val="186"/>
      </rPr>
      <t>Izmēri:</t>
    </r>
    <r>
      <rPr>
        <sz val="10"/>
        <color theme="1"/>
        <rFont val="Times New Roman"/>
        <family val="1"/>
        <charset val="186"/>
      </rPr>
      <t xml:space="preserve"> Vītnes diametrs  4.0 mm. Serdes diametrs - 2.5mm. Galviņas diametrs - 6.0mm. Kanulētā urbja diametrs - 3.2 mm. Skrūves kāta diametrs - 2.4mm. Garums diapazonā no 10-60 mm, solis ik pa 5mm.</t>
    </r>
  </si>
  <si>
    <r>
      <rPr>
        <u/>
        <sz val="10"/>
        <color theme="1"/>
        <rFont val="Times New Roman"/>
        <family val="1"/>
        <charset val="186"/>
      </rPr>
      <t xml:space="preserve">Forma </t>
    </r>
    <r>
      <rPr>
        <sz val="10"/>
        <color theme="1"/>
        <rFont val="Times New Roman"/>
        <family val="1"/>
        <charset val="186"/>
      </rPr>
      <t xml:space="preserve">- lineāra, regulāra taisnstūrveida forma, viegli ieliekta platumā skatoties no gala. Atveres ovālas formas, novietotas simetriski vienā rindā plāksnes vidusdaļā. Skrūves atveres profils ļauj iegremdēt skrūves galviņu vai ekscentriski ievietot skrūvi, panākt kompresijas efektu lūzuma zonā.                    </t>
    </r>
    <r>
      <rPr>
        <u/>
        <sz val="10"/>
        <color theme="1"/>
        <rFont val="Times New Roman"/>
        <family val="1"/>
        <charset val="186"/>
      </rPr>
      <t>Izmēri:</t>
    </r>
    <r>
      <rPr>
        <sz val="10"/>
        <color theme="1"/>
        <rFont val="Times New Roman"/>
        <family val="1"/>
        <charset val="186"/>
      </rPr>
      <t>Platums - 9mm,Biezums - 1 mm,Attālums starp atverēm - 12mm,Plāksnes šķērsgriezuma izliekums atbilst 1/3 no 12mm liela apļa diametra.Garums atkarīgs no skrūvju atveru skaita. 2-13 atveres.</t>
    </r>
  </si>
  <si>
    <r>
      <rPr>
        <u/>
        <sz val="10"/>
        <color theme="1"/>
        <rFont val="Times New Roman"/>
        <family val="1"/>
        <charset val="186"/>
      </rPr>
      <t xml:space="preserve">Forma </t>
    </r>
    <r>
      <rPr>
        <sz val="10"/>
        <color theme="1"/>
        <rFont val="Times New Roman"/>
        <family val="1"/>
        <charset val="186"/>
      </rPr>
      <t xml:space="preserve">- pamatnes daļā atveres ovālas formas, novietotas pamīšus vienā rindā plāksnes vidusdaļā. Skrūves atveres profils ļauj iegremdēt skrūves galviņu vai ekscentriski ievietot skrūvi, panākt kompresijas efektu lūzuma zonā. Plāksnes galviņa DCS skrūves ievadīšanai veidota L-veida 95° leņķī.                 </t>
    </r>
    <r>
      <rPr>
        <u/>
        <sz val="10"/>
        <color theme="1"/>
        <rFont val="Times New Roman"/>
        <family val="1"/>
        <charset val="186"/>
      </rPr>
      <t>Plāksnes izmēri</t>
    </r>
    <r>
      <rPr>
        <sz val="10"/>
        <color theme="1"/>
        <rFont val="Times New Roman"/>
        <family val="1"/>
        <charset val="186"/>
      </rPr>
      <t>:Platums -16.0mm,Biezums - 6.0mm,Atveru skaits - 5-16,Attālums starp skrūvēm - 16mm.</t>
    </r>
  </si>
  <si>
    <r>
      <rPr>
        <u/>
        <sz val="10"/>
        <color theme="1"/>
        <rFont val="Times New Roman"/>
        <family val="1"/>
        <charset val="186"/>
      </rPr>
      <t>Forma</t>
    </r>
    <r>
      <rPr>
        <sz val="10"/>
        <color theme="1"/>
        <rFont val="Times New Roman"/>
        <family val="1"/>
        <charset val="186"/>
      </rPr>
      <t xml:space="preserve"> - pamatnes daļā atveres ovālas formas, novietotas pamīšus vienā rindā plāksnes vidusdaļā. Skrūves atveres profils ļauj iegremdēt skrūves galviņu vai ekscentriski ievietot skrūvi, panākt kompresijas efektu lūzuma zonā. Plāksnes galviņa DHS skrūves ievadīšanai veidota 135° leņķī. </t>
    </r>
    <r>
      <rPr>
        <u/>
        <sz val="10"/>
        <color theme="1"/>
        <rFont val="Times New Roman"/>
        <family val="1"/>
        <charset val="186"/>
      </rPr>
      <t>Plāksnes izmēri</t>
    </r>
    <r>
      <rPr>
        <sz val="10"/>
        <color theme="1"/>
        <rFont val="Times New Roman"/>
        <family val="1"/>
        <charset val="186"/>
      </rPr>
      <t>:Platums -16.0mm,Biezums - 6.0mm, Atveru skaits - 2-18,Attālums starp skrūvēm - 16mm.</t>
    </r>
  </si>
  <si>
    <r>
      <rPr>
        <u/>
        <sz val="10"/>
        <color theme="1"/>
        <rFont val="Times New Roman"/>
        <family val="1"/>
        <charset val="186"/>
      </rPr>
      <t>Skrūves izmēri</t>
    </r>
    <r>
      <rPr>
        <sz val="10"/>
        <color theme="1"/>
        <rFont val="Times New Roman"/>
        <family val="1"/>
        <charset val="186"/>
      </rPr>
      <t>: Diametrs - 12.5mm, 
Vītnes garums - 22mm, 
Garums - no 50 - 145mm.</t>
    </r>
  </si>
  <si>
    <r>
      <rPr>
        <u/>
        <sz val="10"/>
        <color theme="1"/>
        <rFont val="Times New Roman"/>
        <family val="1"/>
        <charset val="186"/>
      </rPr>
      <t>Izgatavošanas materiāls</t>
    </r>
    <r>
      <rPr>
        <sz val="10"/>
        <color theme="1"/>
        <rFont val="Times New Roman"/>
        <family val="1"/>
        <charset val="186"/>
      </rPr>
      <t xml:space="preserve"> - nerūsējošais tērauds. </t>
    </r>
    <r>
      <rPr>
        <u/>
        <sz val="10"/>
        <color theme="1"/>
        <rFont val="Times New Roman"/>
        <family val="1"/>
        <charset val="186"/>
      </rPr>
      <t>Izmēri:</t>
    </r>
    <r>
      <rPr>
        <sz val="10"/>
        <color theme="1"/>
        <rFont val="Times New Roman"/>
        <family val="1"/>
        <charset val="186"/>
      </rPr>
      <t xml:space="preserve">
Platums- 10mm,  
Biezums - 3mm,
Attālums starp atverēm - 12 mm,
Garums atkarīgs no skrūvju atveru skaita. 5-20 atveres.</t>
    </r>
  </si>
  <si>
    <r>
      <t xml:space="preserve">Taisnas formas plāksne ar viegli ieliektu saskarsmes virsmu ar kaulu. Plāksnē izveidotas ovālas formas atveres, kas novietotas lineāri ar "tiltu" tās vidusdaļā. Atveru dizains nodrošina savstarpeju kaulu fragmentu autokompresiju.                        </t>
    </r>
    <r>
      <rPr>
        <u/>
        <sz val="10"/>
        <color theme="1"/>
        <rFont val="Times New Roman"/>
        <family val="1"/>
        <charset val="186"/>
      </rPr>
      <t>Izmēri</t>
    </r>
    <r>
      <rPr>
        <sz val="10"/>
        <color theme="1"/>
        <rFont val="Times New Roman"/>
        <family val="1"/>
        <charset val="186"/>
      </rPr>
      <t>: platums:  12mm, biezums: 3,6mm, attālums starp atverēm:  16mm</t>
    </r>
  </si>
  <si>
    <r>
      <t xml:space="preserve">Taisnas formas plāksne ar viegli ieliektu saskarsmes virsmu ar kaulu. Plāksnē izveidotas ovālas formas atveres, kas novietotas lineāri ar "tiltu" tās vidusdaļā. Atveru dizains nodrošina savstarpeju kaulu fragmentu autokompresiju. </t>
    </r>
    <r>
      <rPr>
        <u/>
        <sz val="10"/>
        <color theme="1"/>
        <rFont val="Times New Roman"/>
        <family val="1"/>
        <charset val="186"/>
      </rPr>
      <t>Izmēri</t>
    </r>
    <r>
      <rPr>
        <sz val="10"/>
        <color theme="1"/>
        <rFont val="Times New Roman"/>
        <family val="1"/>
        <charset val="186"/>
      </rPr>
      <t>: platums: 16mm, biezums: 4,5mm, attālums starp atverēm: 16mm.</t>
    </r>
  </si>
  <si>
    <r>
      <rPr>
        <u/>
        <sz val="10"/>
        <color theme="1"/>
        <rFont val="Times New Roman"/>
        <family val="1"/>
        <charset val="186"/>
      </rPr>
      <t>Forma</t>
    </r>
    <r>
      <rPr>
        <sz val="10"/>
        <color theme="1"/>
        <rFont val="Times New Roman"/>
        <family val="1"/>
        <charset val="186"/>
      </rPr>
      <t xml:space="preserve"> - lineāra, regulāra taisnstūrveida forma. Atveres ovālas formas, novietotas simetriski vienā rindā plāksnes vidusdaļā. Skrūves atveres profils ļauj, atkarībā no skrūves ievadīšanas vietas - atveres centrā vai ekscentriski, skrūvi pievelkot un galviņu iegremdējot atverē, veikt kompresiju vai distrakciju starp kaulu fragmentiem, vai plāksnes statisku fiksāciju pie kaula. Skrūves ievadīšanas vietu nodrošina speciāla vadītājierīce.Plāksnes virsējā daļa  gluda. Kaulam  pieguļošā virsmā rombveida  frēzējumi  ar izciļņiem rombu virsotnēs, kas nodrošina daļēju (limitētu) plāksnes saskari ar kaulu.                                                                 </t>
    </r>
    <r>
      <rPr>
        <u/>
        <sz val="10"/>
        <color theme="1"/>
        <rFont val="Times New Roman"/>
        <family val="1"/>
        <charset val="186"/>
      </rPr>
      <t>Izmēri:</t>
    </r>
    <r>
      <rPr>
        <sz val="10"/>
        <color theme="1"/>
        <rFont val="Times New Roman"/>
        <family val="1"/>
        <charset val="186"/>
      </rPr>
      <t>Platums- 11mm,  Biezums - 4mm,Attālums starp atverēm - 13mm,Garums atkarīgs no skrūvju atveru skaita, iespējamas 6-14 atveres.</t>
    </r>
  </si>
  <si>
    <r>
      <rPr>
        <u/>
        <sz val="10"/>
        <color theme="1"/>
        <rFont val="Times New Roman"/>
        <family val="1"/>
        <charset val="186"/>
      </rPr>
      <t>Forma</t>
    </r>
    <r>
      <rPr>
        <sz val="10"/>
        <color theme="1"/>
        <rFont val="Times New Roman"/>
        <family val="1"/>
        <charset val="186"/>
      </rPr>
      <t xml:space="preserve"> - lineāra, regulāra taisnstūrveida forma. Atveres ovālas formas, novietotas simetriski vienā rindā plāksnes vidusdaļā. Skrūves atveres profils ļauj, atkarībā no skrūves ievadīšanas vietas - atveres centrā vai ekscentriski, skrūvi pievelkot un galviņu iegremdējot atverē, veikt kompresiju vai distrakciju starp kaulu fragmentiem, vai plāksnes statisku fiksāciju pie kaula. Skrūves ievadīšanas vietu nodrošina speciāla vadītājierīce.
Plāksnes virsējā daļa gluda. Kaulam pieguļošā virsmā rombveida frēzējumi ar izciļņiem rombu virsotnēs, kas nodrošina daļēju (limitētu) plāksnes saskari ar kaulu.
</t>
    </r>
    <r>
      <rPr>
        <u/>
        <sz val="10"/>
        <color theme="1"/>
        <rFont val="Times New Roman"/>
        <family val="1"/>
        <charset val="186"/>
      </rPr>
      <t>Izmēri:</t>
    </r>
    <r>
      <rPr>
        <sz val="10"/>
        <color theme="1"/>
        <rFont val="Times New Roman"/>
        <family val="1"/>
        <charset val="186"/>
      </rPr>
      <t>Platums- 17.5 mm,Biezums - 6 mm,Attālums starp atverēm - 18 mm,Garums atkarīgs no skrūvju atveru skaita, iespējamas 6- 18 atveres.</t>
    </r>
  </si>
  <si>
    <r>
      <rPr>
        <u/>
        <sz val="10"/>
        <color theme="1"/>
        <rFont val="Times New Roman"/>
        <family val="1"/>
        <charset val="186"/>
      </rPr>
      <t xml:space="preserve">Forma </t>
    </r>
    <r>
      <rPr>
        <sz val="10"/>
        <color theme="1"/>
        <rFont val="Times New Roman"/>
        <family val="1"/>
        <charset val="186"/>
      </rPr>
      <t xml:space="preserve">- pamatnes daļā atveres ovālas formas, novietotas simetriski vienā rindā plāksnes vidusdaļā.  Plāksnes galviņa L-veida leņķī ar apaļām skrūvju atverēm.  Kreisās un labās puses.
</t>
    </r>
    <r>
      <rPr>
        <u/>
        <sz val="10"/>
        <color theme="1"/>
        <rFont val="Times New Roman"/>
        <family val="1"/>
        <charset val="186"/>
      </rPr>
      <t>Izmēri</t>
    </r>
    <r>
      <rPr>
        <sz val="10"/>
        <color theme="1"/>
        <rFont val="Times New Roman"/>
        <family val="1"/>
        <charset val="186"/>
      </rPr>
      <t>:Platums- 16.0mm, Biezums - 2.0mm, Atveru skaits - 4-10.</t>
    </r>
  </si>
  <si>
    <r>
      <rPr>
        <u/>
        <sz val="10"/>
        <color theme="1"/>
        <rFont val="Times New Roman"/>
        <family val="1"/>
        <charset val="186"/>
      </rPr>
      <t xml:space="preserve">Materiāls </t>
    </r>
    <r>
      <rPr>
        <sz val="10"/>
        <color theme="1"/>
        <rFont val="Times New Roman"/>
        <family val="1"/>
        <charset val="186"/>
      </rPr>
      <t xml:space="preserve">- nerūsējošā tērauda sakausējums.Virsmas apstrāde - pulēta spoguļvirsma.                                                            </t>
    </r>
    <r>
      <rPr>
        <u/>
        <sz val="10"/>
        <color theme="1"/>
        <rFont val="Times New Roman"/>
        <family val="1"/>
        <charset val="186"/>
      </rPr>
      <t>Indikācijas</t>
    </r>
    <r>
      <rPr>
        <sz val="10"/>
        <color theme="1"/>
        <rFont val="Times New Roman"/>
        <family val="1"/>
        <charset val="186"/>
      </rPr>
      <t>: Spieķa kaula distālās daļas intraartikulāru un ekstraartikulāru lūzumu osteosintēzei.Plāksnei T veida dizains, ar nedauz izliektu tās perpendikulāro pret garenisko asi daļu, kur izvietotas 3 līdz 4 atveres 3,5 mm  skrūvju ievadīšanai.  Plāksnes pamatnes daļā 3-7 ovālas formas atveres, novietotas simetriski vienā rindā plāksnes vidusdaļā 3,5 mm skrūvju ievadīšanai.</t>
    </r>
  </si>
  <si>
    <r>
      <rPr>
        <u/>
        <sz val="10"/>
        <color theme="1"/>
        <rFont val="Times New Roman"/>
        <family val="1"/>
        <charset val="186"/>
      </rPr>
      <t xml:space="preserve">Materiāls </t>
    </r>
    <r>
      <rPr>
        <sz val="10"/>
        <color theme="1"/>
        <rFont val="Times New Roman"/>
        <family val="1"/>
        <charset val="186"/>
      </rPr>
      <t xml:space="preserve">- nerūsējošā tērauda sakausējums.Virsmas apstrāde - pulēta spoguļvirsma.                                                                  </t>
    </r>
    <r>
      <rPr>
        <u/>
        <sz val="10"/>
        <color theme="1"/>
        <rFont val="Times New Roman"/>
        <family val="1"/>
        <charset val="186"/>
      </rPr>
      <t>Indikācijas:</t>
    </r>
    <r>
      <rPr>
        <sz val="10"/>
        <color theme="1"/>
        <rFont val="Times New Roman"/>
        <family val="1"/>
        <charset val="186"/>
      </rPr>
      <t xml:space="preserve"> Spieķa kaula distālās daļas intraartikulāru un ekstraartikulāru lūzumu osteosintēzei.Plāksnei T veida dizains, kam perpendikulārā daļa attiecībā pret garenisko asi  veido 15° leņķi, kur izvietotas 3 atveres 3,5 mm  skrūvju ievadīšanai. Plāksnes pamatnes daļā 3-8 ovālas formas atveres, novietotas simetriski vienā rindā plāksnes vidusdaļā 3,5 mm skrūvju ievadīšanai.  Labās un kreisās puses modifikācija.</t>
    </r>
  </si>
  <si>
    <r>
      <rPr>
        <u/>
        <sz val="10"/>
        <color theme="1"/>
        <rFont val="Times New Roman"/>
        <family val="1"/>
        <charset val="186"/>
      </rPr>
      <t>Izgatavošanas materiāls</t>
    </r>
    <r>
      <rPr>
        <sz val="10"/>
        <color theme="1"/>
        <rFont val="Times New Roman"/>
        <family val="1"/>
        <charset val="186"/>
      </rPr>
      <t>- nerūsējošais tērauds. Virsmas apstrāde - pulēta spoguļvirsma. Plāksnes distālā daļā bajonetes veida izvirzījums un trīs atveres dia 3.5 mm skrūvēm.Diafizārā daļa anatomiski pielāgota atslēgas kaulam ar 3 līdz 8 skrūvju atverēm. Skrūvju atveres piemērotas 3,5 mm skrūvem. Labās un kreisās puses versija, 3-8 atveres.</t>
    </r>
  </si>
  <si>
    <r>
      <rPr>
        <u/>
        <sz val="10"/>
        <color theme="1"/>
        <rFont val="Times New Roman"/>
        <family val="1"/>
        <charset val="186"/>
      </rPr>
      <t>Izgatavošanas materiāls-</t>
    </r>
    <r>
      <rPr>
        <sz val="10"/>
        <color theme="1"/>
        <rFont val="Times New Roman"/>
        <family val="1"/>
        <charset val="186"/>
      </rPr>
      <t xml:space="preserve"> nerūšējošais tērauds. Virsmas apstrāde - pulēta spoguļvirsma.Distālajā daļā pa 4 caurumiem katrā brančā. Diafizārajā daļā 4, 5, 6, 7 atveres piemērotas 3,5 un 4.0 mm skrūvēm. Labās un kreisās puses versija, 4-7 atveres. </t>
    </r>
  </si>
  <si>
    <r>
      <rPr>
        <u/>
        <sz val="10"/>
        <color theme="1"/>
        <rFont val="Times New Roman"/>
        <family val="1"/>
        <charset val="186"/>
      </rPr>
      <t>Izgatavošanas materiāls</t>
    </r>
    <r>
      <rPr>
        <sz val="10"/>
        <color theme="1"/>
        <rFont val="Times New Roman"/>
        <family val="1"/>
        <charset val="186"/>
      </rPr>
      <t>- nerūsējošais tērauds.Biezums 2,5 mm. Anatomiski pielāgota mazā lielkaula distālās daļas fiksācijai. Distālajā daļā četras paralēli izvietotas atveres paredzētas 3,5 mm skrūvju fiksācijai. Diafizārajā daļā no 3 līdz 8 atverēm  3,5mm skrūvēm. 3-8 atveres.</t>
    </r>
  </si>
  <si>
    <r>
      <rPr>
        <u/>
        <sz val="10"/>
        <color theme="1"/>
        <rFont val="Times New Roman"/>
        <family val="1"/>
        <charset val="186"/>
      </rPr>
      <t>Izgatavošanas materiāls</t>
    </r>
    <r>
      <rPr>
        <sz val="10"/>
        <color theme="1"/>
        <rFont val="Times New Roman"/>
        <family val="1"/>
        <charset val="186"/>
      </rPr>
      <t>- nerūsējošais tērauds.Plāksnes konfigurācija atbilst humerus ditalās daļas laterālajai pusei. Atveru skaits no 10 līdz 18, labās un kreisās puses versija, garums no 115-222 mm.</t>
    </r>
  </si>
  <si>
    <r>
      <rPr>
        <u/>
        <sz val="10"/>
        <color theme="1"/>
        <rFont val="Times New Roman"/>
        <family val="1"/>
        <charset val="186"/>
      </rPr>
      <t>Izgatavošanas materiāls</t>
    </r>
    <r>
      <rPr>
        <sz val="10"/>
        <color theme="1"/>
        <rFont val="Times New Roman"/>
        <family val="1"/>
        <charset val="186"/>
      </rPr>
      <t>- nerūsējošais tērauds. Virsmas apstrāde - pulēta spoguļvirsma.Plāksnes konfigurācija atbilst humerus ditalās daļas mediālai pusei. Atveru skaits no 8 līdz 16, garums no 72-152 mm.</t>
    </r>
  </si>
  <si>
    <r>
      <rPr>
        <u/>
        <sz val="10"/>
        <color theme="1"/>
        <rFont val="Times New Roman"/>
        <family val="1"/>
        <charset val="186"/>
      </rPr>
      <t>Izgatavošanas materiāls</t>
    </r>
    <r>
      <rPr>
        <sz val="10"/>
        <color theme="1"/>
        <rFont val="Times New Roman"/>
        <family val="1"/>
        <charset val="186"/>
      </rPr>
      <t>- nerūsējošais tērauds. Virsmas apstrāde - pulēta spoguļvirsma. Anatomiski modulēta "karotes" formas plāksne ar ovāla veida paplašinātu proksimālo daļu, kurā izvietotas 7 atveres 3,5mm skrūvju fiksācijai. Atveru skaits no 4 līdz 10, garums no 87-160 mm. Labās un kreisās puses versija.</t>
    </r>
  </si>
  <si>
    <t>Cena par formu</t>
  </si>
  <si>
    <t>Summa par daudzumu EUR bez PVN</t>
  </si>
  <si>
    <t>Summa par daudzumu EUR ar PVN</t>
  </si>
  <si>
    <t>Cena par mērvienību</t>
  </si>
  <si>
    <t>Cena par vienību</t>
  </si>
  <si>
    <t>Kopā:</t>
  </si>
  <si>
    <t>Preces kods ražotāja katalogā</t>
  </si>
  <si>
    <t>Preces   apraksts</t>
  </si>
  <si>
    <t xml:space="preserve">CE                    reģ. Nr. </t>
  </si>
  <si>
    <t>Tehniskā specifikācija/Finanšu piedāvājums - Medicīnas preces</t>
  </si>
  <si>
    <t>Tehniskā specifikācija/Finanšu piedāvājums - Dezinfekcijas līdzekļi</t>
  </si>
  <si>
    <t>Tehniskā specifikācija/Finanšu piedāvājums  - Medikamenti</t>
  </si>
  <si>
    <t>Tehniskā specifikācija/Finanšu piedāvājums - Laboratorijas reaģenti un piederumi</t>
  </si>
  <si>
    <t>Pozīcijas no 1-16 piedāvāt no viena ražotāja. Firmai jābūt 3 gadu pieredzei darbā ar doto produkciju (iesniegt pretendenta apliecinājumu)</t>
  </si>
  <si>
    <t>Pozīcijas no 17- 38 piedāvāt no viena ražotāja. Firmai jābūt 3 gadu pieredzei darbā ar doto produkciju (iesniegt pretendenta apliecinājumu)</t>
  </si>
  <si>
    <t xml:space="preserve">Osteosintēzes plāksnes, skrūves un protēzes </t>
  </si>
  <si>
    <t>Ražotājs/ valsts,   preces nosaukums</t>
  </si>
  <si>
    <t>Paraugs- 1.poz. 5 gabali, 2.poz.-5 gabali, 3.poz.- 5 gabali, 26.poz.- 1 gab., 27.poz.- 1gab.</t>
  </si>
  <si>
    <t>Paraugs - 8.poz. 3gab.</t>
  </si>
  <si>
    <t>Paraugs - 2.poz. 3gab.</t>
  </si>
  <si>
    <t>Paraugs- 1.poz.- 1.gab.</t>
  </si>
  <si>
    <t>Paraugs- 1.poz. - 1 gab., 4.poz. 10 pāri-8.izm., 5.poz.-10 pāri-8.izm.</t>
  </si>
  <si>
    <t>Paraugs- 1.poz.- 5.gab., 2.poz.-5.gab., 3.poz.-5.gab.</t>
  </si>
  <si>
    <t>Paraugs- 1.poz.- 1.gab</t>
  </si>
  <si>
    <t>Pozīciju no 1-7 Izmeklēšanas metodēm jāatbilst Laboratorijas Kvalitātes rokasgrāmatā apstiprinātajām un akreditētajām metodēm.</t>
  </si>
  <si>
    <t>Paraugs- 1.poz.- 1.gab., 2.poz.-1.gab., 3.poz.-1gab., 4.poz.-1gab.</t>
  </si>
  <si>
    <t>2.pielikums</t>
  </si>
  <si>
    <t>Mai- Grīnvalda krāsa, 2,5 l, kods 1221</t>
  </si>
  <si>
    <t>Imersijas eļļa 100ml, kods 2167</t>
  </si>
  <si>
    <t>Ziehn- Nielsen krās. kompl. 250ml*4</t>
  </si>
  <si>
    <t>CDCE-75,R.1</t>
  </si>
  <si>
    <t>Gram krāsu komplekts. Kods 805000</t>
  </si>
  <si>
    <t>3380M</t>
  </si>
  <si>
    <t>Deltalab, kods 805040, Spānija</t>
  </si>
  <si>
    <t>Deltalab, kods 806030, Spānija</t>
  </si>
  <si>
    <t>Deltalab, kods 805001, Spānija</t>
  </si>
  <si>
    <t>Deltalab, kods 805050, Spānija</t>
  </si>
  <si>
    <t>Deltalab, kods 805010, Spanija</t>
  </si>
  <si>
    <t>Kaltek, Itālija</t>
  </si>
  <si>
    <t>1 % metilēnzilā šķīdums, kods 1109, 1000 ml</t>
  </si>
  <si>
    <t>Gimza krāsa (azūra-eozīna-metilēnzilā krāsu šķīdums), kods 1158, 2*500 ml</t>
  </si>
  <si>
    <t>Lp Italiana, Itālija</t>
  </si>
  <si>
    <t>Plasmasas irbulīši, N 100, kods 132010</t>
  </si>
  <si>
    <t>FT-02-06</t>
  </si>
  <si>
    <t>i_sens. D-Koreja</t>
  </si>
  <si>
    <t>Cukura teststrēmles No Coding aparātam, kods 318104</t>
  </si>
  <si>
    <t>V1161290700015</t>
  </si>
  <si>
    <t>Lancetes saderīgas ar glikometru, Promisemed, kodsBL-201T28G</t>
  </si>
  <si>
    <t>Promisemed, Taivāna</t>
  </si>
  <si>
    <t>DD601223050001</t>
  </si>
  <si>
    <t>Tiek nodrošināti glikometri nepieciešamā daudzumā bez maksas.</t>
  </si>
  <si>
    <t>Segstikliņi 24*24 mm, kods 0518</t>
  </si>
  <si>
    <t>Segstikliņi 18*18 mm,  kods 0530</t>
  </si>
  <si>
    <t>Priekšmetstikliņi ar matētu malu 26*76 mm, kods 0223</t>
  </si>
  <si>
    <t>Priekšmetstikliņi bez matētas malas 26*76 mm, kods 0221</t>
  </si>
  <si>
    <t>PRP syphilis testi, kods 8,00,18,0,0100</t>
  </si>
  <si>
    <t>Atlas Medical, Lielbrit.</t>
  </si>
  <si>
    <t>TPHA syphilis testi , kods 8.00.19.0.0100</t>
  </si>
  <si>
    <t>Rota- adeno combo testi , kods IRAC-625</t>
  </si>
  <si>
    <t>Alltest, Ķīna</t>
  </si>
  <si>
    <t>2P150428.HABUS30</t>
  </si>
  <si>
    <t>Samsona krāsa 100 ml, kods 006688-0100</t>
  </si>
  <si>
    <t>CE20170906</t>
  </si>
  <si>
    <t>Bioanalytic GmbH, Vācija</t>
  </si>
  <si>
    <t>Formalīns , buferēts 10 %</t>
  </si>
  <si>
    <t>CE3933</t>
  </si>
  <si>
    <t>3933.9020</t>
  </si>
  <si>
    <t>Paraplast Normal, Kaltek, Itālija</t>
  </si>
  <si>
    <t>Xylene, J.T. Baker.starpvalstu</t>
  </si>
  <si>
    <t>Formaldehyde, J.T.Baker, starpvalstu</t>
  </si>
  <si>
    <t>Parafīns, kušanas temp. 56 C</t>
  </si>
  <si>
    <t>Ksilols, 5 L*2</t>
  </si>
  <si>
    <t>CE3410</t>
  </si>
  <si>
    <t>3410.5000</t>
  </si>
  <si>
    <t>Giemsa stain, J.T.Baker, starpvalstu</t>
  </si>
  <si>
    <t>CE352603</t>
  </si>
  <si>
    <t>352603R</t>
  </si>
  <si>
    <t>Eosin sol. Alcholol, histology, Kaltek, Itālija</t>
  </si>
  <si>
    <t>Giemsa kr. , 500ml*2</t>
  </si>
  <si>
    <t>Eozīna sp. sķīd. Histol. 500 ml*2</t>
  </si>
  <si>
    <t>Hstokitt 500 ml</t>
  </si>
  <si>
    <t>1249GB438160513</t>
  </si>
  <si>
    <t>Kastetes histol, 35gr. Ar vāc.</t>
  </si>
  <si>
    <t>0393-0434</t>
  </si>
  <si>
    <t>Fenols 1 kg</t>
  </si>
  <si>
    <t>CE0505</t>
  </si>
  <si>
    <t>0505.1000</t>
  </si>
  <si>
    <t>DNKFRC101134A</t>
  </si>
  <si>
    <t>Hematoxyline Mayer, Reagena,</t>
  </si>
  <si>
    <t>Phenol Baker, J.T. Baker, starpvalstu,kods 0505.1000</t>
  </si>
  <si>
    <t>Histokitt, Heinz Herenz, Vācijakods 1133856</t>
  </si>
  <si>
    <t>Kasetes 35&lt;, histol, ar vāciņu, Kaltek, Itālija,  kods 0393-0343</t>
  </si>
  <si>
    <t>Hematoksilīns, 1L</t>
  </si>
  <si>
    <t>Kaltek, Itālija, Biposiju švammes</t>
  </si>
  <si>
    <t>Kaltek, Itālija, Priekšmetstikli</t>
  </si>
  <si>
    <t>ar mat. Galu, slīp. Malām, 76*12</t>
  </si>
  <si>
    <t>Kaltek, Itālija, segstikliņi</t>
  </si>
  <si>
    <t>Kaltek, Itālija, segstikliņi.</t>
  </si>
  <si>
    <t>24*50 mm</t>
  </si>
  <si>
    <t>24*60mm</t>
  </si>
  <si>
    <t>Skintact RS25, Leonhard Lang, Austrija</t>
  </si>
  <si>
    <t>CE deklarācija, IIB klase</t>
  </si>
  <si>
    <t>RS25, ref 50061</t>
  </si>
  <si>
    <t>Wickimed HCP-01, Wickimed, Turcija</t>
  </si>
  <si>
    <t>Vienreizlietojami, iepakoti pa 5 gab, savietojami ar visām tehniskajā specifikācijā minētajām elektroķirurģijas iekārtām</t>
  </si>
  <si>
    <t>Koagulācijas nazis, vienreizlietojams, ar 3m vadu, trīszaru dakša, savietojami ar visām tehniskajā specifikācijā minētajām elektroķirurģijas iekārtām</t>
  </si>
  <si>
    <t>HK06/02033</t>
  </si>
  <si>
    <t>Pennine Healthcare, Lielbritānija</t>
  </si>
  <si>
    <t>Pennine Healthcare, Lielbritānija, uzgalis Maxi</t>
  </si>
  <si>
    <t>Skintact Easybeat DF-20N</t>
  </si>
  <si>
    <t>Savietojami ar Lifepak 9, Lifepak 10, Lifepak 12, Lifepak 15, Lifepak 20, Lifepak 500 un Lifepak 1000. Iepakoti pa 2 gab., hermētiskā iepakojumā. Derīguma termiņš 36 mēneši. Kastē 30 iepakojumi.</t>
  </si>
  <si>
    <t>CE deklarācija Iib klase</t>
  </si>
  <si>
    <t xml:space="preserve">DF-20N, </t>
  </si>
  <si>
    <t>LYS-5620</t>
  </si>
  <si>
    <t xml:space="preserve">Pennine Healthcare, Lielbritānija, </t>
  </si>
  <si>
    <t>LY-4701</t>
  </si>
  <si>
    <t>Uzgalis ar vakuuma kontroli, centrālo atveri un sānu atverēm. Kastē 50 gab.</t>
  </si>
  <si>
    <t>Pennine Healthcare, LielbritānijaLevins Tube</t>
  </si>
  <si>
    <t>Sterila, cietība A80, 122cm gara, kastē 100 gab.</t>
  </si>
  <si>
    <t>Atsūkšanas katetri ar vakuuma kontroli, garums 60 cm. Kastē 100 gab.</t>
  </si>
  <si>
    <t>Atsūkšanas uzgalis Midi ar CH25 atsūkšanas cauruli, garums 2m. Kastē 10 gab</t>
  </si>
  <si>
    <t>OSC1506 - OSC1518</t>
  </si>
  <si>
    <t>XLT2214-XLT2218</t>
  </si>
  <si>
    <t>50076-15-07</t>
  </si>
  <si>
    <t>Teleflex Medical, Silkospray</t>
  </si>
  <si>
    <t>Izsmidzināms lubrikants, 500 ml.</t>
  </si>
  <si>
    <t>Purus paklāji</t>
  </si>
  <si>
    <t>Purus antibakteriālie paklāji 114.3x91.4cm, N30x4</t>
  </si>
  <si>
    <t>B/N</t>
  </si>
  <si>
    <t>3645-XX</t>
  </si>
  <si>
    <t>MDD</t>
  </si>
  <si>
    <t>Wipak</t>
  </si>
  <si>
    <t>Sterilizācijas papīrs zils/balts 100x100cm, CW6100, N144</t>
  </si>
  <si>
    <t>CW6100</t>
  </si>
  <si>
    <t>CW6120</t>
  </si>
  <si>
    <t>Sterilizācijas papīrs zils/balts 120x120cm, CW6120, N120</t>
  </si>
  <si>
    <t>Sterilizācijas paketes 50x300mm, N100</t>
  </si>
  <si>
    <t>S1</t>
  </si>
  <si>
    <t>Sterilizācijas paketes 75x300mm, N100</t>
  </si>
  <si>
    <t>S18</t>
  </si>
  <si>
    <t>Sterilizācijas paketes 100x300mm, N100</t>
  </si>
  <si>
    <t>S8</t>
  </si>
  <si>
    <t>Sterilizācijas paketes 100x400mm, N100</t>
  </si>
  <si>
    <t>S9</t>
  </si>
  <si>
    <t>S1230</t>
  </si>
  <si>
    <t>Sterilizācijas paketes 120x300mm, N100</t>
  </si>
  <si>
    <t>Sterilizācijas paketes 150x300mm, N100</t>
  </si>
  <si>
    <t>S20</t>
  </si>
  <si>
    <t>Sterilizācijas paketes 150x400mm, N100</t>
  </si>
  <si>
    <t>S13</t>
  </si>
  <si>
    <t>Sterilizācijas paketes 150x350mm, N100</t>
  </si>
  <si>
    <t>S26</t>
  </si>
  <si>
    <t>S10</t>
  </si>
  <si>
    <t>Sterilizācijas paketes 205x400mm, N100</t>
  </si>
  <si>
    <t>S30</t>
  </si>
  <si>
    <t>Sterilizācijas paketes 270x440mm, N100</t>
  </si>
  <si>
    <t>Sterilizācijas paketes 100x50x360mm, N500</t>
  </si>
  <si>
    <t>B30</t>
  </si>
  <si>
    <t>Absorbējošs papīrs 40x50cm, N500</t>
  </si>
  <si>
    <t>TL40</t>
  </si>
  <si>
    <t>Pretputekļu maisi ar pašlīmējošu malu 420x700mm, N200</t>
  </si>
  <si>
    <t>SSDC60</t>
  </si>
  <si>
    <t>Pretputekļu maisi ar pašlīmējošu malu 300x500mm, N200</t>
  </si>
  <si>
    <t>SSDC40</t>
  </si>
  <si>
    <t>Clinipak</t>
  </si>
  <si>
    <t>Instrumentu aizsargpaka 30mm, N200</t>
  </si>
  <si>
    <t>PPT008C</t>
  </si>
  <si>
    <t>Sterilizācijas rullis ar ieloci 100x50x100</t>
  </si>
  <si>
    <t>Sterilizācijas rullis ar ieloci 300x80x100</t>
  </si>
  <si>
    <t>RB51</t>
  </si>
  <si>
    <t>RB55</t>
  </si>
  <si>
    <t>Sterilizācijas rullis 150x200m</t>
  </si>
  <si>
    <t>R42</t>
  </si>
  <si>
    <t>Sterilizācijas rullis 100x200m</t>
  </si>
  <si>
    <t>R41</t>
  </si>
  <si>
    <t>Sterilizācijas rullis 50x200m</t>
  </si>
  <si>
    <t>R39</t>
  </si>
  <si>
    <t>Sterilizācijas rullis 75x200m</t>
  </si>
  <si>
    <t>R40</t>
  </si>
  <si>
    <t>Sterilizācijas rullis 200x200m</t>
  </si>
  <si>
    <t>R43</t>
  </si>
  <si>
    <t>Sterilizācijas rullis 250x200m</t>
  </si>
  <si>
    <t>R44</t>
  </si>
  <si>
    <t>Līplenta bez indikatora 19mmx50m, ITN19</t>
  </si>
  <si>
    <t>ITN19</t>
  </si>
  <si>
    <t>Līplenta ar indikatoru 19mmx50m, ITS19</t>
  </si>
  <si>
    <t>ITS19</t>
  </si>
  <si>
    <t>Ingrīda Šlosberga</t>
  </si>
  <si>
    <t>Direktore</t>
  </si>
  <si>
    <t>SIA Mediq Latvija</t>
  </si>
  <si>
    <t>Rīga, 2018. gada 1.oktobris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</si>
</sst>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
    <numFmt numFmtId="166" formatCode="0.0000"/>
  </numFmts>
  <fonts count="34" x14ac:knownFonts="1">
    <font>
      <sz val="11"/>
      <color theme="1"/>
      <name val="Calibri"/>
      <family val="2"/>
      <charset val="186"/>
      <scheme val="minor"/>
    </font>
    <font>
      <sz val="10"/>
      <name val="Arial"/>
      <family val="2"/>
      <charset val="186"/>
    </font>
    <font>
      <sz val="10"/>
      <color indexed="8"/>
      <name val="Times New Roman"/>
      <family val="1"/>
      <charset val="186"/>
    </font>
    <font>
      <sz val="10"/>
      <name val="Times New Roman"/>
      <family val="1"/>
      <charset val="186"/>
    </font>
    <font>
      <b/>
      <sz val="10"/>
      <name val="Times New Roman"/>
      <family val="1"/>
      <charset val="186"/>
    </font>
    <font>
      <b/>
      <sz val="12"/>
      <name val="Times New Roman"/>
      <family val="1"/>
      <charset val="186"/>
    </font>
    <font>
      <b/>
      <u/>
      <sz val="10"/>
      <name val="Times New Roman"/>
      <family val="1"/>
      <charset val="186"/>
    </font>
    <font>
      <b/>
      <sz val="9"/>
      <name val="Times New Roman"/>
      <family val="1"/>
      <charset val="186"/>
    </font>
    <font>
      <sz val="10"/>
      <color indexed="63"/>
      <name val="Times New Roman"/>
      <family val="1"/>
      <charset val="186"/>
    </font>
    <font>
      <u/>
      <sz val="10"/>
      <name val="Times New Roman"/>
      <family val="1"/>
      <charset val="186"/>
    </font>
    <font>
      <i/>
      <sz val="10"/>
      <color indexed="8"/>
      <name val="Times New Roman"/>
      <family val="1"/>
      <charset val="186"/>
    </font>
    <font>
      <sz val="11"/>
      <color indexed="8"/>
      <name val="Calibri"/>
      <family val="2"/>
      <charset val="186"/>
    </font>
    <font>
      <i/>
      <sz val="10"/>
      <name val="Times New Roman"/>
      <family val="1"/>
      <charset val="186"/>
    </font>
    <font>
      <vertAlign val="superscript"/>
      <sz val="10"/>
      <color indexed="8"/>
      <name val="Times New Roman"/>
      <family val="1"/>
      <charset val="186"/>
    </font>
    <font>
      <sz val="10"/>
      <color theme="1"/>
      <name val="Times New Roman"/>
      <family val="1"/>
      <charset val="186"/>
    </font>
    <font>
      <b/>
      <sz val="10"/>
      <color theme="1"/>
      <name val="Times New Roman"/>
      <family val="1"/>
      <charset val="186"/>
    </font>
    <font>
      <sz val="10"/>
      <color rgb="FF000000"/>
      <name val="Times New Roman"/>
      <family val="1"/>
      <charset val="186"/>
    </font>
    <font>
      <sz val="10"/>
      <color theme="1"/>
      <name val="Calibri"/>
      <family val="2"/>
      <charset val="186"/>
      <scheme val="minor"/>
    </font>
    <font>
      <b/>
      <sz val="11"/>
      <color theme="1"/>
      <name val="Times New Roman"/>
      <family val="1"/>
      <charset val="186"/>
    </font>
    <font>
      <sz val="10"/>
      <color rgb="FFFF0000"/>
      <name val="Times New Roman"/>
      <family val="1"/>
      <charset val="186"/>
    </font>
    <font>
      <b/>
      <sz val="10"/>
      <color indexed="8"/>
      <name val="Times New Roman"/>
      <family val="1"/>
      <charset val="186"/>
    </font>
    <font>
      <b/>
      <sz val="12"/>
      <color theme="1"/>
      <name val="Times New Roman"/>
      <family val="1"/>
      <charset val="186"/>
    </font>
    <font>
      <u/>
      <sz val="10"/>
      <color theme="1"/>
      <name val="Times New Roman"/>
      <family val="1"/>
      <charset val="186"/>
    </font>
    <font>
      <vertAlign val="superscript"/>
      <sz val="10"/>
      <name val="Times New Roman"/>
      <family val="1"/>
      <charset val="186"/>
    </font>
    <font>
      <sz val="11"/>
      <color indexed="8"/>
      <name val="Calibri"/>
      <family val="2"/>
    </font>
    <font>
      <sz val="10"/>
      <color theme="1"/>
      <name val="Arial"/>
      <family val="2"/>
    </font>
    <font>
      <u/>
      <sz val="11"/>
      <color theme="10"/>
      <name val="Calibri"/>
      <family val="2"/>
      <charset val="186"/>
      <scheme val="minor"/>
    </font>
    <font>
      <b/>
      <sz val="10"/>
      <color rgb="FFFF0000"/>
      <name val="Times New Roman"/>
      <family val="1"/>
      <charset val="186"/>
    </font>
    <font>
      <sz val="10"/>
      <color rgb="FFFF0000"/>
      <name val="Calibri"/>
      <family val="2"/>
      <charset val="186"/>
      <scheme val="minor"/>
    </font>
    <font>
      <sz val="11"/>
      <color theme="1"/>
      <name val="Times New Roman"/>
      <family val="1"/>
      <charset val="186"/>
    </font>
    <font>
      <b/>
      <sz val="10"/>
      <name val="Calibri"/>
      <family val="2"/>
      <charset val="186"/>
      <scheme val="minor"/>
    </font>
    <font>
      <b/>
      <sz val="12"/>
      <name val="Calibri"/>
      <family val="2"/>
      <charset val="186"/>
      <scheme val="minor"/>
    </font>
    <font>
      <sz val="10"/>
      <name val="Calibri"/>
      <family val="2"/>
      <charset val="186"/>
      <scheme val="minor"/>
    </font>
    <font>
      <sz val="8"/>
      <color theme="1"/>
      <name val="Calibri"/>
      <family val="2"/>
      <charset val="186"/>
      <scheme val="minor"/>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CFF66"/>
        <bgColor indexed="64"/>
      </patternFill>
    </fill>
    <fill>
      <patternFill patternType="solid">
        <fgColor rgb="FFCCFF33"/>
        <bgColor indexed="64"/>
      </patternFill>
    </fill>
    <fill>
      <patternFill patternType="solid">
        <fgColor theme="5" tint="0.79998168889431442"/>
        <bgColor indexed="64"/>
      </patternFill>
    </fill>
    <fill>
      <patternFill patternType="solid">
        <fgColor rgb="FFC5ED33"/>
        <bgColor indexed="64"/>
      </patternFill>
    </fill>
    <fill>
      <patternFill patternType="solid">
        <fgColor rgb="FFB6F52B"/>
        <bgColor indexed="64"/>
      </patternFill>
    </fill>
    <fill>
      <patternFill patternType="solid">
        <fgColor rgb="FF99FF99"/>
        <bgColor indexed="64"/>
      </patternFill>
    </fill>
    <fill>
      <patternFill patternType="solid">
        <fgColor rgb="FF99FF66"/>
        <bgColor indexed="64"/>
      </patternFill>
    </fill>
    <fill>
      <patternFill patternType="solid">
        <fgColor theme="0"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s>
  <cellStyleXfs count="20">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25" fillId="0" borderId="0"/>
    <xf numFmtId="0" fontId="24" fillId="0" borderId="0"/>
    <xf numFmtId="0" fontId="26" fillId="0" borderId="0" applyNumberFormat="0" applyFill="0" applyBorder="0" applyAlignment="0" applyProtection="0"/>
  </cellStyleXfs>
  <cellXfs count="634">
    <xf numFmtId="0" fontId="0" fillId="0" borderId="0" xfId="0"/>
    <xf numFmtId="0" fontId="0" fillId="0" borderId="0" xfId="0"/>
    <xf numFmtId="0" fontId="4" fillId="0" borderId="1" xfId="10" applyFont="1" applyBorder="1" applyAlignment="1">
      <alignment horizontal="center" vertical="center" wrapText="1"/>
    </xf>
    <xf numFmtId="0" fontId="4" fillId="3" borderId="1" xfId="10" applyFont="1" applyFill="1" applyBorder="1" applyAlignment="1">
      <alignment vertical="center" wrapText="1"/>
    </xf>
    <xf numFmtId="0" fontId="8" fillId="3" borderId="1" xfId="10" applyFont="1" applyFill="1" applyBorder="1" applyAlignment="1">
      <alignment vertical="center" wrapText="1"/>
    </xf>
    <xf numFmtId="0" fontId="0" fillId="0" borderId="1" xfId="0" applyBorder="1"/>
    <xf numFmtId="1" fontId="4" fillId="0" borderId="1" xfId="0" applyNumberFormat="1" applyFont="1" applyBorder="1" applyAlignment="1">
      <alignment horizontal="center" vertical="center" wrapText="1"/>
    </xf>
    <xf numFmtId="1" fontId="4" fillId="0" borderId="1" xfId="0" applyNumberFormat="1" applyFont="1" applyBorder="1" applyAlignment="1">
      <alignment horizontal="center" vertical="center" textRotation="90" wrapText="1"/>
    </xf>
    <xf numFmtId="0" fontId="14" fillId="0" borderId="1" xfId="0" applyFont="1" applyBorder="1" applyAlignment="1">
      <alignment vertical="center" wrapText="1"/>
    </xf>
    <xf numFmtId="0" fontId="14" fillId="0" borderId="1" xfId="0" applyFont="1" applyBorder="1" applyAlignment="1">
      <alignment vertical="center"/>
    </xf>
    <xf numFmtId="0" fontId="0" fillId="3" borderId="1" xfId="0" applyFill="1" applyBorder="1"/>
    <xf numFmtId="0" fontId="4" fillId="3" borderId="3" xfId="10" applyFont="1" applyFill="1" applyBorder="1" applyAlignment="1">
      <alignment vertical="center" wrapText="1"/>
    </xf>
    <xf numFmtId="0" fontId="3" fillId="3" borderId="1" xfId="0" applyFont="1" applyFill="1" applyBorder="1" applyAlignment="1">
      <alignment vertical="center" wrapText="1"/>
    </xf>
    <xf numFmtId="0" fontId="3" fillId="3" borderId="6" xfId="10" applyFont="1" applyFill="1" applyBorder="1" applyAlignment="1">
      <alignment vertical="center" wrapText="1"/>
    </xf>
    <xf numFmtId="0" fontId="3" fillId="3" borderId="4" xfId="10" applyFont="1" applyFill="1" applyBorder="1" applyAlignment="1">
      <alignment vertical="center" wrapText="1"/>
    </xf>
    <xf numFmtId="0" fontId="14" fillId="0" borderId="1" xfId="0" applyFont="1" applyBorder="1" applyAlignment="1">
      <alignment horizontal="center" vertical="center"/>
    </xf>
    <xf numFmtId="0" fontId="14" fillId="3" borderId="1" xfId="0" applyFont="1" applyFill="1" applyBorder="1" applyAlignment="1">
      <alignment horizontal="center" vertical="center"/>
    </xf>
    <xf numFmtId="0" fontId="3" fillId="3" borderId="5" xfId="10" applyFont="1" applyFill="1" applyBorder="1" applyAlignment="1">
      <alignment vertical="center" wrapText="1"/>
    </xf>
    <xf numFmtId="0" fontId="4" fillId="3" borderId="8" xfId="10" applyFont="1" applyFill="1" applyBorder="1" applyAlignment="1">
      <alignment vertical="center" wrapText="1"/>
    </xf>
    <xf numFmtId="0" fontId="14" fillId="3" borderId="1" xfId="0" applyFont="1" applyFill="1" applyBorder="1" applyAlignment="1">
      <alignment vertical="center" wrapText="1"/>
    </xf>
    <xf numFmtId="0" fontId="14" fillId="3" borderId="1" xfId="0" applyFont="1" applyFill="1" applyBorder="1" applyAlignment="1">
      <alignment vertical="center"/>
    </xf>
    <xf numFmtId="0" fontId="14" fillId="3" borderId="1" xfId="10" applyFont="1" applyFill="1" applyBorder="1" applyAlignment="1">
      <alignment vertical="center" wrapText="1"/>
    </xf>
    <xf numFmtId="0" fontId="14" fillId="3" borderId="0" xfId="0" applyFont="1" applyFill="1" applyAlignment="1">
      <alignment vertical="center" wrapText="1"/>
    </xf>
    <xf numFmtId="0" fontId="14" fillId="0" borderId="8" xfId="10" applyFont="1" applyFill="1" applyBorder="1" applyAlignment="1">
      <alignment vertical="center" wrapText="1"/>
    </xf>
    <xf numFmtId="0" fontId="14" fillId="3" borderId="8" xfId="10" applyFont="1" applyFill="1" applyBorder="1" applyAlignment="1">
      <alignment vertical="center" wrapText="1"/>
    </xf>
    <xf numFmtId="0" fontId="14" fillId="0" borderId="14" xfId="0" applyFont="1" applyBorder="1" applyAlignment="1">
      <alignment vertical="center" wrapText="1"/>
    </xf>
    <xf numFmtId="0" fontId="4" fillId="0" borderId="8" xfId="8" applyFont="1" applyFill="1" applyBorder="1" applyAlignment="1">
      <alignment horizontal="center" vertical="center" wrapText="1"/>
    </xf>
    <xf numFmtId="0" fontId="4" fillId="0" borderId="8" xfId="8" applyFont="1" applyFill="1" applyBorder="1" applyAlignment="1">
      <alignment horizontal="left" vertical="center" wrapText="1"/>
    </xf>
    <xf numFmtId="0" fontId="4" fillId="0" borderId="8" xfId="0" applyFont="1" applyBorder="1" applyAlignment="1">
      <alignment horizontal="center" vertical="center" wrapText="1"/>
    </xf>
    <xf numFmtId="0" fontId="3" fillId="3" borderId="2" xfId="8" applyFont="1" applyFill="1" applyBorder="1" applyAlignment="1">
      <alignment horizontal="center" vertical="center"/>
    </xf>
    <xf numFmtId="0" fontId="3" fillId="0" borderId="1" xfId="8" applyFont="1" applyFill="1" applyBorder="1" applyAlignment="1">
      <alignment horizontal="center" vertical="center"/>
    </xf>
    <xf numFmtId="1" fontId="3" fillId="0" borderId="1" xfId="8" applyNumberFormat="1" applyFont="1" applyFill="1" applyBorder="1" applyAlignment="1">
      <alignment horizontal="center" vertical="center" wrapText="1"/>
    </xf>
    <xf numFmtId="1" fontId="3" fillId="0" borderId="1" xfId="8" applyNumberFormat="1" applyFont="1" applyFill="1" applyBorder="1" applyAlignment="1">
      <alignment horizontal="left" vertical="center" wrapText="1"/>
    </xf>
    <xf numFmtId="0" fontId="3" fillId="0" borderId="1" xfId="9" applyFont="1" applyFill="1" applyBorder="1" applyAlignment="1">
      <alignment horizontal="center" vertical="center" wrapText="1"/>
    </xf>
    <xf numFmtId="0" fontId="14" fillId="0" borderId="1" xfId="0" applyFont="1" applyFill="1" applyBorder="1" applyAlignment="1">
      <alignment horizontal="center" vertical="center"/>
    </xf>
    <xf numFmtId="0" fontId="3" fillId="0" borderId="2" xfId="8" applyFont="1" applyFill="1" applyBorder="1" applyAlignment="1">
      <alignment horizontal="center" vertical="center"/>
    </xf>
    <xf numFmtId="0" fontId="3" fillId="0" borderId="1" xfId="6" applyFont="1" applyFill="1" applyBorder="1" applyAlignment="1">
      <alignment horizontal="center" vertical="center" wrapText="1"/>
    </xf>
    <xf numFmtId="0" fontId="3" fillId="0" borderId="1" xfId="6" applyFont="1" applyFill="1" applyBorder="1" applyAlignment="1">
      <alignment horizontal="left" vertical="center" wrapText="1"/>
    </xf>
    <xf numFmtId="1" fontId="3" fillId="0" borderId="9" xfId="8"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3" fillId="0" borderId="1" xfId="8" applyFont="1" applyFill="1" applyBorder="1" applyAlignment="1">
      <alignment horizontal="left" vertical="center" wrapText="1"/>
    </xf>
    <xf numFmtId="0" fontId="3" fillId="0" borderId="7" xfId="9" applyFont="1" applyFill="1" applyBorder="1" applyAlignment="1">
      <alignment horizontal="center" vertical="center" wrapText="1"/>
    </xf>
    <xf numFmtId="0" fontId="3" fillId="0" borderId="1" xfId="8" applyFont="1" applyFill="1" applyBorder="1" applyAlignment="1">
      <alignment horizontal="left" vertical="center"/>
    </xf>
    <xf numFmtId="0" fontId="3" fillId="0" borderId="1" xfId="8"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xf>
    <xf numFmtId="0" fontId="3" fillId="0" borderId="2" xfId="8" applyFont="1" applyFill="1" applyBorder="1" applyAlignment="1">
      <alignment horizontal="left" vertical="center"/>
    </xf>
    <xf numFmtId="0" fontId="14" fillId="0" borderId="2" xfId="0" applyFont="1" applyFill="1" applyBorder="1" applyAlignment="1">
      <alignment horizontal="center" vertical="center"/>
    </xf>
    <xf numFmtId="9" fontId="3" fillId="0" borderId="1" xfId="9" applyNumberFormat="1" applyFont="1" applyFill="1" applyBorder="1" applyAlignment="1">
      <alignment horizontal="center" vertical="center" wrapText="1"/>
    </xf>
    <xf numFmtId="0" fontId="3" fillId="0" borderId="2" xfId="9" applyFont="1" applyFill="1" applyBorder="1" applyAlignment="1">
      <alignment horizontal="center" vertical="center" wrapText="1"/>
    </xf>
    <xf numFmtId="1" fontId="3" fillId="0" borderId="2" xfId="8" applyNumberFormat="1" applyFont="1" applyFill="1" applyBorder="1" applyAlignment="1">
      <alignment horizontal="center" vertical="center" wrapText="1"/>
    </xf>
    <xf numFmtId="1" fontId="3" fillId="0" borderId="2" xfId="8" applyNumberFormat="1" applyFont="1" applyFill="1" applyBorder="1" applyAlignment="1">
      <alignment horizontal="left" vertical="center" wrapText="1"/>
    </xf>
    <xf numFmtId="1" fontId="3" fillId="0" borderId="8" xfId="8" applyNumberFormat="1" applyFont="1" applyFill="1" applyBorder="1" applyAlignment="1">
      <alignment horizontal="left" vertical="center" wrapText="1"/>
    </xf>
    <xf numFmtId="9" fontId="3" fillId="0" borderId="1" xfId="8" applyNumberFormat="1" applyFont="1" applyFill="1" applyBorder="1" applyAlignment="1">
      <alignment horizontal="center" vertical="center" wrapText="1"/>
    </xf>
    <xf numFmtId="0" fontId="3" fillId="0" borderId="14" xfId="9" applyFont="1" applyFill="1" applyBorder="1" applyAlignment="1">
      <alignment horizontal="center" vertical="center" wrapText="1"/>
    </xf>
    <xf numFmtId="9" fontId="3" fillId="0" borderId="2" xfId="9" applyNumberFormat="1" applyFont="1" applyFill="1" applyBorder="1" applyAlignment="1">
      <alignment horizontal="center" vertical="center" wrapText="1"/>
    </xf>
    <xf numFmtId="1" fontId="3" fillId="0" borderId="8" xfId="8" applyNumberFormat="1" applyFont="1" applyFill="1" applyBorder="1" applyAlignment="1">
      <alignment horizontal="center" vertical="center" wrapText="1"/>
    </xf>
    <xf numFmtId="1" fontId="4" fillId="0" borderId="1" xfId="8" applyNumberFormat="1" applyFont="1" applyFill="1" applyBorder="1" applyAlignment="1">
      <alignment horizontal="left" vertical="center" wrapText="1"/>
    </xf>
    <xf numFmtId="0" fontId="3" fillId="0" borderId="2" xfId="8" applyFont="1" applyFill="1" applyBorder="1" applyAlignment="1">
      <alignment horizontal="left" vertical="center" wrapText="1"/>
    </xf>
    <xf numFmtId="0" fontId="3" fillId="0" borderId="8" xfId="8" applyFont="1" applyFill="1" applyBorder="1" applyAlignment="1">
      <alignment horizontal="center" vertical="center"/>
    </xf>
    <xf numFmtId="0" fontId="3" fillId="0" borderId="8" xfId="9"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2" xfId="0" applyFont="1" applyFill="1" applyBorder="1" applyAlignment="1">
      <alignment horizontal="left" vertical="center"/>
    </xf>
    <xf numFmtId="1" fontId="3" fillId="0" borderId="7" xfId="8" applyNumberFormat="1" applyFont="1" applyFill="1" applyBorder="1" applyAlignment="1">
      <alignment horizontal="center" vertical="center" wrapText="1"/>
    </xf>
    <xf numFmtId="0" fontId="14" fillId="0" borderId="1" xfId="0" applyFont="1" applyFill="1" applyBorder="1" applyAlignment="1">
      <alignment horizontal="left" vertical="center"/>
    </xf>
    <xf numFmtId="0" fontId="14" fillId="0" borderId="8" xfId="0" applyFont="1" applyFill="1" applyBorder="1" applyAlignment="1">
      <alignment horizontal="center" vertical="center" wrapText="1"/>
    </xf>
    <xf numFmtId="0" fontId="14" fillId="0" borderId="8" xfId="0" applyFont="1" applyFill="1" applyBorder="1" applyAlignment="1">
      <alignment horizontal="left" vertical="center"/>
    </xf>
    <xf numFmtId="0" fontId="3" fillId="0" borderId="2" xfId="8" applyFont="1" applyFill="1" applyBorder="1" applyAlignment="1">
      <alignment horizontal="center" vertical="center" wrapText="1"/>
    </xf>
    <xf numFmtId="0" fontId="3" fillId="0" borderId="8" xfId="8" applyFont="1" applyFill="1" applyBorder="1" applyAlignment="1">
      <alignment horizontal="left" vertical="center"/>
    </xf>
    <xf numFmtId="0" fontId="14" fillId="0" borderId="1" xfId="0" applyFont="1" applyBorder="1" applyAlignment="1">
      <alignment horizontal="center" vertical="center" wrapText="1"/>
    </xf>
    <xf numFmtId="0" fontId="4" fillId="0" borderId="8" xfId="0" applyFont="1" applyBorder="1" applyAlignment="1">
      <alignment vertical="center" wrapText="1"/>
    </xf>
    <xf numFmtId="0" fontId="3" fillId="3" borderId="2" xfId="10" applyFont="1" applyFill="1" applyBorder="1" applyAlignment="1">
      <alignment vertical="center" wrapText="1"/>
    </xf>
    <xf numFmtId="0" fontId="3" fillId="0" borderId="1" xfId="0" applyFont="1" applyBorder="1" applyAlignment="1">
      <alignment vertical="center" wrapText="1"/>
    </xf>
    <xf numFmtId="0" fontId="4" fillId="0" borderId="1" xfId="11" applyFont="1" applyBorder="1" applyAlignment="1" applyProtection="1">
      <alignment vertical="center" wrapText="1"/>
      <protection locked="0"/>
    </xf>
    <xf numFmtId="1" fontId="4" fillId="0" borderId="1" xfId="11" applyNumberFormat="1" applyFont="1" applyBorder="1" applyAlignment="1">
      <alignment horizontal="center" vertical="center" wrapText="1"/>
    </xf>
    <xf numFmtId="0" fontId="4" fillId="5" borderId="14" xfId="11" applyFont="1" applyFill="1" applyBorder="1" applyAlignment="1" applyProtection="1">
      <alignment vertical="center" wrapText="1"/>
      <protection locked="0"/>
    </xf>
    <xf numFmtId="0" fontId="14" fillId="2" borderId="8" xfId="11" applyFont="1" applyFill="1" applyBorder="1" applyAlignment="1" applyProtection="1">
      <alignment vertical="center" wrapText="1"/>
      <protection locked="0"/>
    </xf>
    <xf numFmtId="0" fontId="17" fillId="0" borderId="1" xfId="11" applyFont="1" applyBorder="1"/>
    <xf numFmtId="0" fontId="14" fillId="2" borderId="9" xfId="11" applyFont="1" applyFill="1" applyBorder="1" applyAlignment="1" applyProtection="1">
      <alignment vertical="center" wrapText="1"/>
      <protection locked="0"/>
    </xf>
    <xf numFmtId="0" fontId="14" fillId="2" borderId="2" xfId="11" applyFont="1" applyFill="1" applyBorder="1" applyAlignment="1" applyProtection="1">
      <alignment vertical="center" wrapText="1"/>
      <protection locked="0"/>
    </xf>
    <xf numFmtId="0" fontId="4" fillId="6" borderId="1" xfId="11" applyFont="1" applyFill="1" applyBorder="1" applyAlignment="1" applyProtection="1">
      <alignment vertical="center" wrapText="1"/>
      <protection locked="0"/>
    </xf>
    <xf numFmtId="0" fontId="3" fillId="6" borderId="1" xfId="11" applyFont="1" applyFill="1" applyBorder="1" applyAlignment="1" applyProtection="1">
      <alignment vertical="center" wrapText="1"/>
      <protection locked="0"/>
    </xf>
    <xf numFmtId="0" fontId="17" fillId="6" borderId="1" xfId="11" applyFont="1" applyFill="1" applyBorder="1"/>
    <xf numFmtId="0" fontId="3" fillId="0" borderId="7" xfId="11" applyFont="1" applyBorder="1" applyAlignment="1" applyProtection="1">
      <alignment horizontal="left" vertical="center" wrapText="1"/>
      <protection locked="0"/>
    </xf>
    <xf numFmtId="0" fontId="3" fillId="0" borderId="7" xfId="11" applyFont="1" applyBorder="1" applyAlignment="1" applyProtection="1">
      <alignment vertical="center" wrapText="1"/>
      <protection locked="0"/>
    </xf>
    <xf numFmtId="0" fontId="14" fillId="0" borderId="8" xfId="11" applyFont="1" applyFill="1" applyBorder="1" applyAlignment="1" applyProtection="1">
      <alignment vertical="center" wrapText="1"/>
      <protection locked="0"/>
    </xf>
    <xf numFmtId="0" fontId="14" fillId="0" borderId="9" xfId="11" applyFont="1" applyFill="1" applyBorder="1" applyAlignment="1" applyProtection="1">
      <alignment vertical="center" wrapText="1"/>
      <protection locked="0"/>
    </xf>
    <xf numFmtId="0" fontId="14" fillId="0" borderId="2" xfId="11" applyFont="1" applyFill="1" applyBorder="1" applyAlignment="1" applyProtection="1">
      <alignment vertical="center" wrapText="1"/>
      <protection locked="0"/>
    </xf>
    <xf numFmtId="0" fontId="15" fillId="6" borderId="2" xfId="11" applyFont="1" applyFill="1" applyBorder="1" applyAlignment="1" applyProtection="1">
      <alignment vertical="center" wrapText="1"/>
      <protection locked="0"/>
    </xf>
    <xf numFmtId="0" fontId="14" fillId="6" borderId="2" xfId="11" applyFont="1" applyFill="1" applyBorder="1" applyAlignment="1" applyProtection="1">
      <alignment vertical="center" wrapText="1"/>
      <protection locked="0"/>
    </xf>
    <xf numFmtId="0" fontId="15" fillId="0" borderId="2" xfId="11" applyFont="1" applyFill="1" applyBorder="1" applyAlignment="1" applyProtection="1">
      <alignment vertical="center" wrapText="1"/>
      <protection locked="0"/>
    </xf>
    <xf numFmtId="0" fontId="3" fillId="0" borderId="1" xfId="11" applyFont="1" applyFill="1" applyBorder="1" applyAlignment="1" applyProtection="1">
      <alignment vertical="center" wrapText="1"/>
      <protection locked="0"/>
    </xf>
    <xf numFmtId="0" fontId="4" fillId="5" borderId="1" xfId="11" applyFont="1" applyFill="1" applyBorder="1" applyAlignment="1" applyProtection="1">
      <alignment horizontal="justify" vertical="center" wrapText="1"/>
      <protection locked="0"/>
    </xf>
    <xf numFmtId="0" fontId="3" fillId="6" borderId="1" xfId="11" applyFont="1" applyFill="1" applyBorder="1" applyAlignment="1" applyProtection="1">
      <alignment horizontal="center" vertical="center" wrapText="1"/>
      <protection locked="0"/>
    </xf>
    <xf numFmtId="2" fontId="3" fillId="6" borderId="2" xfId="11" applyNumberFormat="1" applyFont="1" applyFill="1" applyBorder="1" applyAlignment="1" applyProtection="1">
      <alignment vertical="center" wrapText="1"/>
      <protection locked="0"/>
    </xf>
    <xf numFmtId="0" fontId="3" fillId="0" borderId="7" xfId="11" applyFont="1" applyFill="1" applyBorder="1" applyAlignment="1" applyProtection="1">
      <alignment horizontal="left" vertical="center" wrapText="1"/>
      <protection locked="0"/>
    </xf>
    <xf numFmtId="0" fontId="3" fillId="0" borderId="14" xfId="11" applyFont="1" applyFill="1" applyBorder="1" applyAlignment="1" applyProtection="1">
      <alignment vertical="center"/>
      <protection locked="0"/>
    </xf>
    <xf numFmtId="0" fontId="3" fillId="0" borderId="3" xfId="11" applyFont="1" applyFill="1" applyBorder="1" applyAlignment="1" applyProtection="1">
      <alignment vertical="center"/>
      <protection locked="0"/>
    </xf>
    <xf numFmtId="0" fontId="3" fillId="0" borderId="14" xfId="11" applyFont="1" applyFill="1" applyBorder="1" applyAlignment="1" applyProtection="1">
      <alignment vertical="top"/>
      <protection locked="0"/>
    </xf>
    <xf numFmtId="0" fontId="3" fillId="0" borderId="3" xfId="11" applyFont="1" applyFill="1" applyBorder="1" applyAlignment="1" applyProtection="1">
      <alignment vertical="top"/>
      <protection locked="0"/>
    </xf>
    <xf numFmtId="0" fontId="3" fillId="0" borderId="3" xfId="11" applyFont="1" applyFill="1" applyBorder="1" applyAlignment="1" applyProtection="1">
      <alignment horizontal="justify" vertical="center" wrapText="1"/>
      <protection locked="0"/>
    </xf>
    <xf numFmtId="0" fontId="3" fillId="0" borderId="3" xfId="11" applyFont="1" applyFill="1" applyBorder="1" applyAlignment="1" applyProtection="1">
      <alignment vertical="center" wrapText="1"/>
      <protection locked="0"/>
    </xf>
    <xf numFmtId="0" fontId="3" fillId="3" borderId="7" xfId="11" applyFont="1" applyFill="1" applyBorder="1" applyAlignment="1" applyProtection="1">
      <alignment vertical="center" wrapText="1"/>
      <protection locked="0"/>
    </xf>
    <xf numFmtId="0" fontId="4" fillId="9" borderId="14" xfId="6" applyFont="1" applyFill="1" applyBorder="1" applyAlignment="1">
      <alignment horizontal="center" vertical="center" wrapText="1"/>
    </xf>
    <xf numFmtId="0" fontId="4" fillId="9" borderId="7" xfId="6" applyFont="1" applyFill="1" applyBorder="1" applyAlignment="1">
      <alignment horizontal="center" vertical="center" wrapText="1"/>
    </xf>
    <xf numFmtId="0" fontId="0" fillId="9" borderId="1" xfId="0" applyFill="1" applyBorder="1"/>
    <xf numFmtId="0" fontId="15" fillId="9" borderId="14" xfId="0" applyFont="1" applyFill="1" applyBorder="1" applyAlignment="1">
      <alignment horizontal="center" vertical="center"/>
    </xf>
    <xf numFmtId="0" fontId="4" fillId="9" borderId="4" xfId="0" applyFont="1" applyFill="1" applyBorder="1" applyAlignment="1">
      <alignment horizontal="center" vertical="center"/>
    </xf>
    <xf numFmtId="0" fontId="4" fillId="9" borderId="14" xfId="8" applyFont="1" applyFill="1" applyBorder="1" applyAlignment="1">
      <alignment horizontal="center" vertical="center"/>
    </xf>
    <xf numFmtId="0" fontId="15" fillId="9" borderId="3" xfId="0" applyFont="1" applyFill="1" applyBorder="1" applyAlignment="1">
      <alignment horizontal="center" vertical="center"/>
    </xf>
    <xf numFmtId="0" fontId="15" fillId="9" borderId="7" xfId="0" applyFont="1" applyFill="1" applyBorder="1" applyAlignment="1">
      <alignment horizontal="center" vertical="center"/>
    </xf>
    <xf numFmtId="0" fontId="2" fillId="0" borderId="1" xfId="0" applyFont="1" applyFill="1" applyBorder="1" applyAlignment="1">
      <alignment horizontal="center" vertical="center"/>
    </xf>
    <xf numFmtId="0" fontId="15" fillId="9" borderId="1" xfId="0" applyFont="1" applyFill="1" applyBorder="1" applyAlignment="1">
      <alignment horizontal="center" vertical="center"/>
    </xf>
    <xf numFmtId="0" fontId="0" fillId="0" borderId="0" xfId="0" applyAlignment="1">
      <alignment vertical="center"/>
    </xf>
    <xf numFmtId="0" fontId="4" fillId="3" borderId="1" xfId="10" applyNumberFormat="1" applyFont="1" applyFill="1" applyBorder="1" applyAlignment="1">
      <alignment horizontal="right" vertical="center" wrapText="1"/>
    </xf>
    <xf numFmtId="0" fontId="4" fillId="3" borderId="1" xfId="10" applyFont="1" applyFill="1" applyBorder="1" applyAlignment="1">
      <alignment horizontal="right" vertical="center" wrapText="1"/>
    </xf>
    <xf numFmtId="0" fontId="0" fillId="0" borderId="0" xfId="0"/>
    <xf numFmtId="0" fontId="15" fillId="0" borderId="1" xfId="0" applyFont="1" applyBorder="1" applyAlignment="1">
      <alignment vertical="center"/>
    </xf>
    <xf numFmtId="0" fontId="0" fillId="0" borderId="0" xfId="0" applyAlignment="1"/>
    <xf numFmtId="0" fontId="14" fillId="3" borderId="3" xfId="0" applyFont="1" applyFill="1" applyBorder="1" applyAlignment="1">
      <alignment vertical="center"/>
    </xf>
    <xf numFmtId="0" fontId="14" fillId="0" borderId="1" xfId="0" applyFont="1" applyFill="1" applyBorder="1" applyAlignment="1">
      <alignment vertical="center" wrapText="1"/>
    </xf>
    <xf numFmtId="0" fontId="14" fillId="0" borderId="1" xfId="0" applyFont="1" applyFill="1" applyBorder="1" applyAlignment="1">
      <alignment vertical="center"/>
    </xf>
    <xf numFmtId="0" fontId="4" fillId="0" borderId="1" xfId="1" applyFont="1" applyFill="1" applyBorder="1" applyAlignment="1">
      <alignment vertical="center" wrapText="1"/>
    </xf>
    <xf numFmtId="0" fontId="3" fillId="0" borderId="1" xfId="1" applyFont="1" applyFill="1" applyBorder="1" applyAlignment="1">
      <alignment vertical="center" wrapText="1"/>
    </xf>
    <xf numFmtId="0" fontId="4" fillId="0" borderId="1" xfId="2" applyFont="1" applyFill="1" applyBorder="1" applyAlignment="1">
      <alignment vertical="center" wrapText="1"/>
    </xf>
    <xf numFmtId="0" fontId="3" fillId="0" borderId="1" xfId="2" applyFont="1" applyFill="1" applyBorder="1" applyAlignment="1">
      <alignment vertical="center" wrapText="1"/>
    </xf>
    <xf numFmtId="0" fontId="4" fillId="0" borderId="1" xfId="0" applyFont="1" applyBorder="1" applyAlignment="1">
      <alignment vertical="center" wrapText="1"/>
    </xf>
    <xf numFmtId="0" fontId="15" fillId="0" borderId="1" xfId="0" applyNumberFormat="1" applyFont="1" applyFill="1" applyBorder="1" applyAlignment="1">
      <alignment vertical="center" wrapText="1"/>
    </xf>
    <xf numFmtId="0" fontId="4" fillId="0" borderId="1" xfId="10" applyFont="1" applyBorder="1" applyAlignment="1">
      <alignment vertical="center" wrapText="1"/>
    </xf>
    <xf numFmtId="0" fontId="15" fillId="0" borderId="1" xfId="0" applyFont="1" applyBorder="1" applyAlignment="1">
      <alignment vertical="center" wrapText="1"/>
    </xf>
    <xf numFmtId="0" fontId="4" fillId="4" borderId="0" xfId="10" applyFont="1" applyFill="1" applyBorder="1" applyAlignment="1">
      <alignment vertical="center" wrapText="1"/>
    </xf>
    <xf numFmtId="0" fontId="4" fillId="3" borderId="4" xfId="10" applyFont="1" applyFill="1" applyBorder="1" applyAlignment="1">
      <alignment vertical="center" wrapText="1"/>
    </xf>
    <xf numFmtId="0" fontId="4" fillId="3" borderId="5" xfId="10" applyFont="1" applyFill="1" applyBorder="1" applyAlignment="1">
      <alignment vertical="center" wrapText="1"/>
    </xf>
    <xf numFmtId="0" fontId="4" fillId="3" borderId="6" xfId="10" applyFont="1" applyFill="1" applyBorder="1" applyAlignment="1">
      <alignment vertical="center" wrapText="1"/>
    </xf>
    <xf numFmtId="0" fontId="3" fillId="3" borderId="9" xfId="10" applyFont="1" applyFill="1" applyBorder="1" applyAlignment="1">
      <alignment vertical="center" wrapText="1"/>
    </xf>
    <xf numFmtId="0" fontId="3" fillId="3" borderId="3" xfId="0" applyFont="1" applyFill="1" applyBorder="1" applyAlignment="1">
      <alignment vertical="center" wrapText="1"/>
    </xf>
    <xf numFmtId="0" fontId="16" fillId="0" borderId="0" xfId="0" applyFont="1" applyAlignment="1">
      <alignment vertical="center" wrapText="1"/>
    </xf>
    <xf numFmtId="0" fontId="15" fillId="4" borderId="1" xfId="0" applyFont="1" applyFill="1" applyBorder="1" applyAlignment="1">
      <alignment vertical="center" wrapText="1"/>
    </xf>
    <xf numFmtId="0" fontId="4" fillId="2" borderId="1" xfId="10" applyFont="1" applyFill="1" applyBorder="1" applyAlignment="1">
      <alignment vertical="center" wrapText="1"/>
    </xf>
    <xf numFmtId="0" fontId="4" fillId="4" borderId="1" xfId="10" applyNumberFormat="1" applyFont="1" applyFill="1" applyBorder="1" applyAlignment="1">
      <alignment vertical="center" wrapText="1"/>
    </xf>
    <xf numFmtId="0" fontId="4" fillId="3" borderId="1" xfId="10" applyFont="1" applyFill="1" applyBorder="1" applyAlignment="1">
      <alignment vertical="center"/>
    </xf>
    <xf numFmtId="0" fontId="4" fillId="4" borderId="1" xfId="10" applyFont="1" applyFill="1" applyBorder="1" applyAlignment="1">
      <alignment vertical="center"/>
    </xf>
    <xf numFmtId="0" fontId="19" fillId="3" borderId="1" xfId="10" applyFont="1" applyFill="1" applyBorder="1" applyAlignment="1">
      <alignment vertical="center" wrapText="1"/>
    </xf>
    <xf numFmtId="0" fontId="4" fillId="3" borderId="2" xfId="10" applyFont="1" applyFill="1" applyBorder="1" applyAlignment="1">
      <alignment vertical="center" wrapText="1"/>
    </xf>
    <xf numFmtId="0" fontId="4" fillId="4" borderId="6" xfId="10" applyFont="1" applyFill="1" applyBorder="1" applyAlignment="1">
      <alignment vertical="center" wrapText="1"/>
    </xf>
    <xf numFmtId="0" fontId="4" fillId="0" borderId="1" xfId="10" applyFont="1" applyFill="1" applyBorder="1" applyAlignment="1">
      <alignment vertical="center"/>
    </xf>
    <xf numFmtId="0" fontId="15" fillId="3" borderId="1" xfId="10" applyFont="1" applyFill="1" applyBorder="1" applyAlignment="1">
      <alignment vertical="center" wrapText="1"/>
    </xf>
    <xf numFmtId="0" fontId="4" fillId="3" borderId="1" xfId="0" applyFont="1" applyFill="1" applyBorder="1" applyAlignment="1">
      <alignment vertical="center" wrapText="1"/>
    </xf>
    <xf numFmtId="0" fontId="3" fillId="0" borderId="1" xfId="0" applyFont="1" applyFill="1" applyBorder="1" applyAlignment="1">
      <alignment vertical="center" wrapText="1"/>
    </xf>
    <xf numFmtId="0" fontId="4" fillId="0" borderId="1" xfId="10" applyFont="1" applyFill="1" applyBorder="1" applyAlignment="1">
      <alignment horizontal="center" vertical="center" wrapText="1"/>
    </xf>
    <xf numFmtId="1" fontId="3" fillId="0" borderId="14" xfId="8" applyNumberFormat="1" applyFont="1" applyFill="1" applyBorder="1" applyAlignment="1">
      <alignment horizontal="center" vertical="center" wrapText="1"/>
    </xf>
    <xf numFmtId="1" fontId="3" fillId="0" borderId="3" xfId="8" applyNumberFormat="1" applyFont="1" applyFill="1" applyBorder="1" applyAlignment="1">
      <alignment horizontal="left" vertical="center" wrapText="1"/>
    </xf>
    <xf numFmtId="0" fontId="14" fillId="0" borderId="7" xfId="0" applyFont="1" applyFill="1" applyBorder="1" applyAlignment="1">
      <alignment horizontal="center" vertical="center"/>
    </xf>
    <xf numFmtId="1" fontId="3" fillId="0" borderId="6" xfId="8" applyNumberFormat="1" applyFont="1" applyFill="1" applyBorder="1" applyAlignment="1">
      <alignment horizontal="center" vertical="center" wrapText="1"/>
    </xf>
    <xf numFmtId="0" fontId="14" fillId="0" borderId="1" xfId="0" applyFont="1" applyBorder="1" applyAlignment="1">
      <alignment wrapText="1"/>
    </xf>
    <xf numFmtId="0" fontId="3" fillId="0" borderId="1" xfId="1" applyFont="1" applyFill="1" applyBorder="1" applyAlignment="1">
      <alignment horizontal="left" vertical="center" wrapText="1"/>
    </xf>
    <xf numFmtId="0" fontId="4" fillId="3" borderId="1" xfId="10" applyFont="1" applyFill="1" applyBorder="1" applyAlignment="1">
      <alignment horizontal="center" vertical="center" wrapText="1"/>
    </xf>
    <xf numFmtId="0" fontId="3" fillId="3" borderId="1" xfId="10" applyFont="1" applyFill="1" applyBorder="1" applyAlignment="1">
      <alignment wrapText="1"/>
    </xf>
    <xf numFmtId="1" fontId="14" fillId="0" borderId="1" xfId="8" applyNumberFormat="1" applyFont="1" applyFill="1" applyBorder="1" applyAlignment="1">
      <alignment horizontal="center" vertical="center" wrapText="1"/>
    </xf>
    <xf numFmtId="1" fontId="14" fillId="0" borderId="1" xfId="8" applyNumberFormat="1" applyFont="1" applyFill="1" applyBorder="1" applyAlignment="1">
      <alignment horizontal="left" vertical="center" wrapText="1"/>
    </xf>
    <xf numFmtId="0" fontId="14" fillId="0" borderId="1" xfId="9" applyFont="1" applyFill="1" applyBorder="1" applyAlignment="1">
      <alignment horizontal="center" vertical="center" wrapText="1"/>
    </xf>
    <xf numFmtId="0" fontId="14" fillId="0" borderId="8" xfId="0" applyFont="1" applyFill="1" applyBorder="1" applyAlignment="1">
      <alignment horizontal="center" vertical="center"/>
    </xf>
    <xf numFmtId="0" fontId="0" fillId="0" borderId="8" xfId="0" applyBorder="1"/>
    <xf numFmtId="0" fontId="4" fillId="4" borderId="14" xfId="10" applyFont="1" applyFill="1" applyBorder="1" applyAlignment="1">
      <alignment vertical="center" wrapText="1"/>
    </xf>
    <xf numFmtId="0" fontId="4" fillId="4" borderId="3" xfId="10" applyFont="1" applyFill="1" applyBorder="1" applyAlignment="1">
      <alignment vertical="center" wrapText="1"/>
    </xf>
    <xf numFmtId="0" fontId="3" fillId="0" borderId="14" xfId="10" applyFont="1" applyFill="1" applyBorder="1" applyAlignment="1">
      <alignment vertical="center" wrapText="1"/>
    </xf>
    <xf numFmtId="0" fontId="3" fillId="0" borderId="3" xfId="10" applyFont="1" applyFill="1" applyBorder="1" applyAlignment="1">
      <alignment vertical="center" wrapText="1"/>
    </xf>
    <xf numFmtId="0" fontId="15" fillId="4" borderId="1" xfId="0" applyFont="1" applyFill="1" applyBorder="1" applyAlignment="1">
      <alignment vertical="center"/>
    </xf>
    <xf numFmtId="0" fontId="4" fillId="4" borderId="1" xfId="10" applyFont="1" applyFill="1" applyBorder="1" applyAlignment="1">
      <alignment vertical="center" wrapText="1"/>
    </xf>
    <xf numFmtId="0" fontId="3" fillId="3" borderId="14" xfId="10" applyFont="1" applyFill="1" applyBorder="1" applyAlignment="1">
      <alignment vertical="center" wrapText="1"/>
    </xf>
    <xf numFmtId="0" fontId="3" fillId="3" borderId="3" xfId="10" applyFont="1" applyFill="1" applyBorder="1" applyAlignment="1">
      <alignment vertical="center" wrapText="1"/>
    </xf>
    <xf numFmtId="0" fontId="4" fillId="4" borderId="1" xfId="0" applyFont="1" applyFill="1" applyBorder="1" applyAlignment="1">
      <alignment vertical="center" wrapText="1"/>
    </xf>
    <xf numFmtId="0" fontId="4" fillId="0" borderId="1" xfId="10" applyFont="1" applyFill="1" applyBorder="1" applyAlignment="1">
      <alignment vertical="center" wrapText="1"/>
    </xf>
    <xf numFmtId="0" fontId="3" fillId="0" borderId="8" xfId="10" applyFont="1" applyFill="1" applyBorder="1" applyAlignment="1">
      <alignment vertical="center" wrapText="1"/>
    </xf>
    <xf numFmtId="0" fontId="3" fillId="0" borderId="9" xfId="10" applyFont="1" applyFill="1" applyBorder="1" applyAlignment="1">
      <alignment vertical="center" wrapText="1"/>
    </xf>
    <xf numFmtId="0" fontId="3" fillId="3" borderId="1" xfId="10" applyFont="1" applyFill="1" applyBorder="1" applyAlignment="1">
      <alignment vertical="center" wrapText="1"/>
    </xf>
    <xf numFmtId="0" fontId="3" fillId="3" borderId="8" xfId="10" applyFont="1" applyFill="1" applyBorder="1" applyAlignment="1">
      <alignment vertical="center" wrapText="1"/>
    </xf>
    <xf numFmtId="0" fontId="3" fillId="0" borderId="2" xfId="10" applyFont="1" applyFill="1" applyBorder="1" applyAlignment="1">
      <alignment vertical="center" wrapText="1"/>
    </xf>
    <xf numFmtId="0" fontId="3" fillId="0" borderId="1" xfId="10" applyFont="1" applyFill="1" applyBorder="1" applyAlignment="1">
      <alignment vertical="center" wrapText="1"/>
    </xf>
    <xf numFmtId="0" fontId="4" fillId="0" borderId="2" xfId="10" applyFont="1" applyFill="1" applyBorder="1" applyAlignment="1">
      <alignment vertical="center" wrapText="1"/>
    </xf>
    <xf numFmtId="0" fontId="15" fillId="3" borderId="0" xfId="0" applyFont="1" applyFill="1" applyAlignment="1">
      <alignment vertical="center"/>
    </xf>
    <xf numFmtId="0" fontId="14" fillId="0" borderId="1" xfId="0" applyFont="1" applyBorder="1"/>
    <xf numFmtId="0" fontId="14" fillId="0" borderId="0" xfId="0" applyFont="1" applyAlignment="1">
      <alignment vertical="center" wrapText="1"/>
    </xf>
    <xf numFmtId="0" fontId="14" fillId="0" borderId="3" xfId="0" applyFont="1" applyBorder="1" applyAlignment="1">
      <alignment vertical="center"/>
    </xf>
    <xf numFmtId="0" fontId="14" fillId="0" borderId="8" xfId="0" applyFont="1" applyBorder="1" applyAlignment="1">
      <alignment vertical="center"/>
    </xf>
    <xf numFmtId="0" fontId="14" fillId="3" borderId="8" xfId="0" applyFont="1" applyFill="1" applyBorder="1"/>
    <xf numFmtId="0" fontId="14" fillId="3" borderId="1" xfId="0" applyFont="1" applyFill="1" applyBorder="1"/>
    <xf numFmtId="0" fontId="14" fillId="3" borderId="9" xfId="0" applyFont="1" applyFill="1" applyBorder="1" applyAlignment="1">
      <alignment vertical="center"/>
    </xf>
    <xf numFmtId="0" fontId="14" fillId="0" borderId="2" xfId="0" applyFont="1" applyBorder="1" applyAlignment="1">
      <alignment vertical="center"/>
    </xf>
    <xf numFmtId="0" fontId="4" fillId="3" borderId="13" xfId="10" applyFont="1" applyFill="1" applyBorder="1" applyAlignment="1">
      <alignment vertical="center" wrapText="1"/>
    </xf>
    <xf numFmtId="0" fontId="14" fillId="3" borderId="2" xfId="0" applyFont="1" applyFill="1" applyBorder="1" applyAlignment="1">
      <alignment vertical="center"/>
    </xf>
    <xf numFmtId="0" fontId="4" fillId="3" borderId="9" xfId="10" applyFont="1" applyFill="1" applyBorder="1" applyAlignment="1">
      <alignment vertical="center" wrapText="1"/>
    </xf>
    <xf numFmtId="0" fontId="19" fillId="3" borderId="9" xfId="0" applyFont="1" applyFill="1" applyBorder="1" applyAlignment="1">
      <alignment vertical="center"/>
    </xf>
    <xf numFmtId="0" fontId="4" fillId="3" borderId="9" xfId="0" applyFont="1" applyFill="1" applyBorder="1" applyAlignment="1">
      <alignment vertical="center" wrapText="1"/>
    </xf>
    <xf numFmtId="0" fontId="14" fillId="3" borderId="8" xfId="0" applyFont="1" applyFill="1" applyBorder="1" applyAlignment="1">
      <alignment vertical="center"/>
    </xf>
    <xf numFmtId="0" fontId="15" fillId="0" borderId="1" xfId="0" applyFont="1" applyFill="1" applyBorder="1" applyAlignment="1">
      <alignment vertical="center"/>
    </xf>
    <xf numFmtId="0" fontId="4" fillId="4" borderId="8" xfId="10" applyFont="1" applyFill="1" applyBorder="1" applyAlignment="1">
      <alignment vertical="center" wrapText="1"/>
    </xf>
    <xf numFmtId="0" fontId="4" fillId="4" borderId="1" xfId="1" applyFont="1" applyFill="1" applyBorder="1" applyAlignment="1">
      <alignment vertical="center" wrapText="1"/>
    </xf>
    <xf numFmtId="0" fontId="0" fillId="4" borderId="1" xfId="0" applyFill="1" applyBorder="1"/>
    <xf numFmtId="0" fontId="14" fillId="0" borderId="14" xfId="0" applyFont="1" applyBorder="1" applyAlignment="1">
      <alignment vertical="center"/>
    </xf>
    <xf numFmtId="0" fontId="14" fillId="3" borderId="14" xfId="0" applyFont="1" applyFill="1" applyBorder="1" applyAlignment="1">
      <alignment vertical="center"/>
    </xf>
    <xf numFmtId="0" fontId="14" fillId="0" borderId="4" xfId="0" applyFont="1" applyBorder="1" applyAlignment="1">
      <alignment vertical="center"/>
    </xf>
    <xf numFmtId="0" fontId="14" fillId="3" borderId="4" xfId="0" applyFont="1" applyFill="1" applyBorder="1"/>
    <xf numFmtId="0" fontId="14" fillId="3" borderId="14" xfId="0" applyFont="1" applyFill="1" applyBorder="1"/>
    <xf numFmtId="0" fontId="14" fillId="3" borderId="5" xfId="0" applyFont="1" applyFill="1" applyBorder="1" applyAlignment="1">
      <alignment vertical="center"/>
    </xf>
    <xf numFmtId="0" fontId="4" fillId="0" borderId="14" xfId="10" applyFont="1" applyFill="1" applyBorder="1" applyAlignment="1">
      <alignment vertical="center" wrapText="1"/>
    </xf>
    <xf numFmtId="0" fontId="4" fillId="3" borderId="14" xfId="10" applyFont="1" applyFill="1" applyBorder="1" applyAlignment="1">
      <alignment vertical="center" wrapText="1"/>
    </xf>
    <xf numFmtId="0" fontId="4" fillId="3" borderId="15" xfId="10" applyFont="1" applyFill="1" applyBorder="1" applyAlignment="1">
      <alignment vertical="center" wrapText="1"/>
    </xf>
    <xf numFmtId="0" fontId="14" fillId="0" borderId="6" xfId="0" applyFont="1" applyBorder="1" applyAlignment="1">
      <alignment vertical="center"/>
    </xf>
    <xf numFmtId="0" fontId="14" fillId="3" borderId="6" xfId="0" applyFont="1" applyFill="1" applyBorder="1" applyAlignment="1">
      <alignment vertical="center"/>
    </xf>
    <xf numFmtId="0" fontId="14" fillId="3" borderId="0" xfId="0" applyFont="1" applyFill="1" applyBorder="1" applyAlignment="1">
      <alignment vertical="center"/>
    </xf>
    <xf numFmtId="0" fontId="14" fillId="3" borderId="13" xfId="0" applyFont="1" applyFill="1" applyBorder="1" applyAlignment="1">
      <alignment vertical="center"/>
    </xf>
    <xf numFmtId="0" fontId="14" fillId="3" borderId="15" xfId="0" applyFont="1" applyFill="1" applyBorder="1" applyAlignment="1">
      <alignment vertical="center"/>
    </xf>
    <xf numFmtId="0" fontId="2" fillId="0" borderId="14" xfId="0" applyFont="1" applyFill="1" applyBorder="1" applyAlignment="1">
      <alignment vertical="center"/>
    </xf>
    <xf numFmtId="0" fontId="14" fillId="0" borderId="14" xfId="0" applyFont="1" applyFill="1" applyBorder="1" applyAlignment="1">
      <alignment vertical="center"/>
    </xf>
    <xf numFmtId="0" fontId="14" fillId="0" borderId="14" xfId="0" applyFont="1" applyBorder="1"/>
    <xf numFmtId="0" fontId="4" fillId="6" borderId="1" xfId="11" applyFont="1" applyFill="1" applyBorder="1" applyAlignment="1" applyProtection="1">
      <alignment vertical="center"/>
      <protection locked="0"/>
    </xf>
    <xf numFmtId="0" fontId="19" fillId="6" borderId="7" xfId="11" applyFont="1" applyFill="1" applyBorder="1" applyAlignment="1" applyProtection="1">
      <alignment vertical="center" wrapText="1"/>
      <protection locked="0"/>
    </xf>
    <xf numFmtId="0" fontId="28" fillId="6" borderId="1" xfId="11" applyFont="1" applyFill="1" applyBorder="1"/>
    <xf numFmtId="0" fontId="14" fillId="0" borderId="1" xfId="0" applyFont="1" applyFill="1" applyBorder="1"/>
    <xf numFmtId="0" fontId="14" fillId="0" borderId="14" xfId="0" applyFont="1" applyFill="1" applyBorder="1"/>
    <xf numFmtId="0" fontId="14" fillId="0" borderId="8" xfId="0" applyFont="1" applyFill="1" applyBorder="1"/>
    <xf numFmtId="0" fontId="14" fillId="0" borderId="4" xfId="0" applyFont="1" applyFill="1" applyBorder="1"/>
    <xf numFmtId="0" fontId="14" fillId="0" borderId="8" xfId="0" applyFont="1" applyFill="1" applyBorder="1" applyAlignment="1">
      <alignment vertical="center"/>
    </xf>
    <xf numFmtId="0" fontId="14" fillId="0" borderId="4" xfId="0" applyFont="1" applyFill="1" applyBorder="1" applyAlignment="1">
      <alignment vertical="center"/>
    </xf>
    <xf numFmtId="0" fontId="15" fillId="0" borderId="1" xfId="0" applyFont="1" applyBorder="1" applyAlignment="1">
      <alignment horizontal="center" vertical="center" wrapText="1"/>
    </xf>
    <xf numFmtId="0" fontId="15" fillId="3" borderId="1" xfId="0" applyFont="1" applyFill="1" applyBorder="1" applyAlignment="1">
      <alignment vertical="center"/>
    </xf>
    <xf numFmtId="0" fontId="3" fillId="0" borderId="3" xfId="10" applyFont="1" applyFill="1" applyBorder="1" applyAlignment="1">
      <alignment vertical="center" wrapText="1"/>
    </xf>
    <xf numFmtId="0" fontId="3" fillId="3" borderId="1" xfId="10" applyFont="1" applyFill="1" applyBorder="1" applyAlignment="1">
      <alignment vertical="center" wrapText="1"/>
    </xf>
    <xf numFmtId="0" fontId="19" fillId="3" borderId="14" xfId="0" applyFont="1" applyFill="1" applyBorder="1" applyAlignment="1">
      <alignment vertical="center" wrapText="1"/>
    </xf>
    <xf numFmtId="0" fontId="19" fillId="3" borderId="14" xfId="10" applyFont="1" applyFill="1" applyBorder="1" applyAlignment="1">
      <alignment vertical="center" wrapText="1"/>
    </xf>
    <xf numFmtId="0" fontId="19" fillId="0" borderId="4" xfId="10" applyFont="1" applyFill="1" applyBorder="1" applyAlignment="1">
      <alignment vertical="center" wrapText="1"/>
    </xf>
    <xf numFmtId="0" fontId="4" fillId="0" borderId="14" xfId="10" applyFont="1" applyFill="1" applyBorder="1" applyAlignment="1">
      <alignment vertical="center"/>
    </xf>
    <xf numFmtId="0" fontId="3" fillId="0" borderId="13" xfId="10" applyFont="1" applyFill="1" applyBorder="1" applyAlignment="1">
      <alignment vertical="center" wrapText="1"/>
    </xf>
    <xf numFmtId="0" fontId="0" fillId="0" borderId="7" xfId="0" applyBorder="1"/>
    <xf numFmtId="0" fontId="3" fillId="3" borderId="15" xfId="10" applyFont="1" applyFill="1" applyBorder="1" applyAlignment="1">
      <alignment vertical="center" wrapText="1"/>
    </xf>
    <xf numFmtId="0" fontId="3" fillId="3" borderId="0" xfId="10" applyFont="1" applyFill="1" applyBorder="1" applyAlignment="1">
      <alignment vertical="center" wrapText="1"/>
    </xf>
    <xf numFmtId="0" fontId="4" fillId="3" borderId="0" xfId="10" applyFont="1" applyFill="1" applyBorder="1" applyAlignment="1">
      <alignment vertical="center" wrapText="1"/>
    </xf>
    <xf numFmtId="0" fontId="19" fillId="3" borderId="0" xfId="0" applyFont="1" applyFill="1" applyBorder="1" applyAlignment="1">
      <alignment vertical="center"/>
    </xf>
    <xf numFmtId="0" fontId="15" fillId="0" borderId="14" xfId="0" applyFont="1" applyFill="1" applyBorder="1" applyAlignment="1">
      <alignment vertical="center"/>
    </xf>
    <xf numFmtId="0" fontId="30" fillId="0" borderId="0" xfId="0" applyFont="1" applyAlignment="1">
      <alignment horizontal="center"/>
    </xf>
    <xf numFmtId="0" fontId="0" fillId="0" borderId="0" xfId="0" applyFont="1"/>
    <xf numFmtId="0" fontId="26" fillId="0" borderId="0" xfId="19" applyFont="1" applyAlignment="1" applyProtection="1">
      <alignment horizontal="right"/>
    </xf>
    <xf numFmtId="0" fontId="30" fillId="0" borderId="8" xfId="0" applyFont="1" applyBorder="1" applyAlignment="1">
      <alignment horizontal="center" vertical="center" wrapText="1"/>
    </xf>
    <xf numFmtId="0" fontId="30" fillId="0" borderId="8" xfId="0" applyFont="1" applyBorder="1" applyAlignment="1">
      <alignment horizontal="center" vertical="center" textRotation="90" wrapText="1"/>
    </xf>
    <xf numFmtId="0" fontId="30" fillId="0" borderId="8" xfId="0" applyFont="1" applyBorder="1" applyAlignment="1">
      <alignment vertical="center" wrapText="1"/>
    </xf>
    <xf numFmtId="1" fontId="30" fillId="0" borderId="1" xfId="0" applyNumberFormat="1" applyFont="1" applyBorder="1" applyAlignment="1">
      <alignment horizontal="center" vertical="center" wrapText="1"/>
    </xf>
    <xf numFmtId="1" fontId="30" fillId="0" borderId="1" xfId="0" applyNumberFormat="1" applyFont="1" applyBorder="1" applyAlignment="1">
      <alignment horizontal="center" vertical="center" textRotation="90" wrapText="1"/>
    </xf>
    <xf numFmtId="0" fontId="30" fillId="10" borderId="1" xfId="0" applyFont="1" applyFill="1" applyBorder="1" applyAlignment="1">
      <alignment horizontal="center" vertical="center" wrapText="1"/>
    </xf>
    <xf numFmtId="0" fontId="30" fillId="10" borderId="15" xfId="0" applyFont="1" applyFill="1" applyBorder="1" applyAlignment="1">
      <alignment horizontal="left" wrapText="1"/>
    </xf>
    <xf numFmtId="0" fontId="32" fillId="10" borderId="3" xfId="0" applyFont="1" applyFill="1" applyBorder="1" applyAlignment="1">
      <alignment horizontal="center" wrapText="1"/>
    </xf>
    <xf numFmtId="0" fontId="32" fillId="10" borderId="15" xfId="0" applyFont="1" applyFill="1" applyBorder="1" applyAlignment="1">
      <alignment horizontal="center" wrapText="1"/>
    </xf>
    <xf numFmtId="0" fontId="32" fillId="10" borderId="1" xfId="0" applyFont="1" applyFill="1" applyBorder="1" applyAlignment="1">
      <alignment horizontal="center" wrapText="1"/>
    </xf>
    <xf numFmtId="0" fontId="32" fillId="10" borderId="1" xfId="0" applyFont="1" applyFill="1" applyBorder="1"/>
    <xf numFmtId="0" fontId="32" fillId="0" borderId="8" xfId="0" applyFont="1" applyFill="1" applyBorder="1" applyAlignment="1">
      <alignment horizontal="center" wrapText="1"/>
    </xf>
    <xf numFmtId="0" fontId="32" fillId="0" borderId="13" xfId="0" applyFont="1" applyFill="1" applyBorder="1" applyAlignment="1">
      <alignment horizontal="center" wrapText="1"/>
    </xf>
    <xf numFmtId="0" fontId="32" fillId="0" borderId="10" xfId="0" applyFont="1" applyBorder="1" applyAlignment="1">
      <alignment horizontal="center"/>
    </xf>
    <xf numFmtId="0" fontId="32" fillId="0" borderId="1" xfId="0" applyFont="1" applyBorder="1"/>
    <xf numFmtId="0" fontId="32" fillId="0" borderId="9" xfId="0" applyFont="1" applyFill="1" applyBorder="1" applyAlignment="1">
      <alignment horizontal="center" wrapText="1"/>
    </xf>
    <xf numFmtId="0" fontId="32" fillId="0" borderId="3" xfId="0" applyFont="1" applyFill="1" applyBorder="1" applyAlignment="1">
      <alignment horizontal="center" wrapText="1"/>
    </xf>
    <xf numFmtId="0" fontId="32" fillId="0" borderId="11" xfId="0" applyFont="1" applyBorder="1" applyAlignment="1">
      <alignment horizontal="center"/>
    </xf>
    <xf numFmtId="0" fontId="32" fillId="0" borderId="0" xfId="0" applyFont="1" applyAlignment="1">
      <alignment horizontal="center"/>
    </xf>
    <xf numFmtId="0" fontId="32" fillId="0" borderId="2" xfId="0" applyFont="1" applyFill="1" applyBorder="1" applyAlignment="1">
      <alignment horizontal="center" wrapText="1"/>
    </xf>
    <xf numFmtId="0" fontId="32" fillId="0" borderId="12" xfId="0" applyFont="1" applyBorder="1" applyAlignment="1">
      <alignment horizontal="center"/>
    </xf>
    <xf numFmtId="0" fontId="30" fillId="0" borderId="1" xfId="0" applyFont="1" applyFill="1" applyBorder="1" applyAlignment="1">
      <alignment horizontal="center" vertical="center" wrapText="1"/>
    </xf>
    <xf numFmtId="0" fontId="32" fillId="0" borderId="0" xfId="0" applyFont="1" applyFill="1" applyBorder="1" applyAlignment="1">
      <alignment horizontal="center" wrapText="1"/>
    </xf>
    <xf numFmtId="0" fontId="32" fillId="0" borderId="1" xfId="0" applyFont="1" applyFill="1" applyBorder="1" applyAlignment="1">
      <alignment horizontal="center" wrapText="1"/>
    </xf>
    <xf numFmtId="0" fontId="32" fillId="0" borderId="1" xfId="0" applyFont="1" applyBorder="1" applyAlignment="1">
      <alignment horizontal="center"/>
    </xf>
    <xf numFmtId="0" fontId="32" fillId="0" borderId="14" xfId="0" applyFont="1" applyFill="1" applyBorder="1" applyAlignment="1">
      <alignment horizontal="center" wrapText="1"/>
    </xf>
    <xf numFmtId="0" fontId="30" fillId="10" borderId="8"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2" fillId="0" borderId="4" xfId="0" applyFont="1" applyFill="1" applyBorder="1" applyAlignment="1">
      <alignment horizontal="center" wrapText="1"/>
    </xf>
    <xf numFmtId="0" fontId="32" fillId="10" borderId="8" xfId="0" applyFont="1" applyFill="1" applyBorder="1" applyAlignment="1">
      <alignment horizontal="center" wrapText="1"/>
    </xf>
    <xf numFmtId="0" fontId="28" fillId="10" borderId="1" xfId="0" applyFont="1" applyFill="1" applyBorder="1" applyAlignment="1">
      <alignment horizontal="center" wrapText="1"/>
    </xf>
    <xf numFmtId="0" fontId="32" fillId="0" borderId="1" xfId="0" applyFont="1" applyBorder="1" applyAlignment="1">
      <alignment horizontal="center" wrapText="1"/>
    </xf>
    <xf numFmtId="0" fontId="32" fillId="2" borderId="1" xfId="0" applyFont="1" applyFill="1" applyBorder="1" applyAlignment="1">
      <alignment horizontal="center" wrapText="1"/>
    </xf>
    <xf numFmtId="0" fontId="30" fillId="0" borderId="1" xfId="0" applyFont="1" applyBorder="1" applyAlignment="1">
      <alignment horizontal="center" vertical="center" wrapText="1"/>
    </xf>
    <xf numFmtId="0" fontId="30" fillId="0" borderId="2" xfId="0" applyFont="1" applyFill="1" applyBorder="1" applyAlignment="1">
      <alignment horizontal="center" vertical="center" wrapText="1"/>
    </xf>
    <xf numFmtId="0" fontId="30" fillId="10" borderId="2" xfId="0" applyFont="1" applyFill="1" applyBorder="1" applyAlignment="1">
      <alignment horizontal="center" vertical="center" wrapText="1"/>
    </xf>
    <xf numFmtId="0" fontId="30" fillId="10" borderId="1" xfId="0" applyFont="1" applyFill="1" applyBorder="1" applyAlignment="1">
      <alignment wrapText="1"/>
    </xf>
    <xf numFmtId="0" fontId="32" fillId="0" borderId="12" xfId="0" applyFont="1" applyFill="1" applyBorder="1" applyAlignment="1">
      <alignment horizontal="center" wrapText="1"/>
    </xf>
    <xf numFmtId="3" fontId="32" fillId="0" borderId="1" xfId="0" applyNumberFormat="1" applyFont="1" applyFill="1" applyBorder="1" applyAlignment="1">
      <alignment horizontal="center" wrapText="1"/>
    </xf>
    <xf numFmtId="0" fontId="32" fillId="0" borderId="11" xfId="0" applyFont="1" applyFill="1" applyBorder="1" applyAlignment="1">
      <alignment horizontal="center" wrapText="1"/>
    </xf>
    <xf numFmtId="3" fontId="32" fillId="0" borderId="8" xfId="0" applyNumberFormat="1" applyFont="1" applyBorder="1" applyAlignment="1">
      <alignment horizontal="center" wrapText="1"/>
    </xf>
    <xf numFmtId="0" fontId="32" fillId="0" borderId="7" xfId="0" applyFont="1" applyFill="1" applyBorder="1" applyAlignment="1">
      <alignment horizontal="center" wrapText="1"/>
    </xf>
    <xf numFmtId="3" fontId="32" fillId="0" borderId="1" xfId="0" applyNumberFormat="1" applyFont="1" applyBorder="1" applyAlignment="1">
      <alignment horizontal="center" wrapText="1"/>
    </xf>
    <xf numFmtId="0" fontId="32" fillId="0" borderId="10" xfId="0" applyFont="1" applyFill="1" applyBorder="1" applyAlignment="1">
      <alignment horizontal="center" wrapText="1"/>
    </xf>
    <xf numFmtId="0" fontId="32" fillId="0" borderId="2" xfId="0" applyFont="1" applyBorder="1" applyAlignment="1">
      <alignment horizontal="center" wrapText="1"/>
    </xf>
    <xf numFmtId="0" fontId="32" fillId="2" borderId="7" xfId="0" applyFont="1" applyFill="1" applyBorder="1" applyAlignment="1">
      <alignment horizontal="center" wrapText="1"/>
    </xf>
    <xf numFmtId="0" fontId="32" fillId="0" borderId="12" xfId="0" applyFont="1" applyBorder="1" applyAlignment="1">
      <alignment horizontal="center" wrapText="1"/>
    </xf>
    <xf numFmtId="0" fontId="32" fillId="0" borderId="8" xfId="0" applyFont="1" applyBorder="1" applyAlignment="1">
      <alignment horizontal="center" wrapText="1"/>
    </xf>
    <xf numFmtId="0" fontId="32" fillId="0" borderId="8" xfId="0" applyFont="1" applyBorder="1" applyAlignment="1">
      <alignment horizontal="center"/>
    </xf>
    <xf numFmtId="0" fontId="32" fillId="0" borderId="7" xfId="0" applyFont="1" applyBorder="1" applyAlignment="1">
      <alignment horizontal="center" wrapText="1"/>
    </xf>
    <xf numFmtId="0" fontId="32" fillId="2" borderId="2" xfId="0" applyFont="1" applyFill="1" applyBorder="1" applyAlignment="1">
      <alignment horizontal="center" wrapText="1"/>
    </xf>
    <xf numFmtId="0" fontId="32" fillId="2" borderId="8" xfId="0" applyFont="1" applyFill="1" applyBorder="1" applyAlignment="1">
      <alignment horizontal="center" wrapText="1"/>
    </xf>
    <xf numFmtId="0" fontId="32" fillId="0" borderId="1" xfId="0" applyFont="1" applyBorder="1" applyAlignment="1"/>
    <xf numFmtId="0" fontId="32" fillId="0" borderId="2" xfId="0" applyFont="1" applyBorder="1" applyAlignment="1">
      <alignment wrapText="1"/>
    </xf>
    <xf numFmtId="0" fontId="32" fillId="0" borderId="2" xfId="0" applyFont="1" applyBorder="1" applyAlignment="1">
      <alignment horizontal="center"/>
    </xf>
    <xf numFmtId="0" fontId="32" fillId="0" borderId="2" xfId="0" applyFont="1" applyBorder="1"/>
    <xf numFmtId="0" fontId="30" fillId="10" borderId="6" xfId="0" applyFont="1" applyFill="1" applyBorder="1" applyAlignment="1">
      <alignment horizontal="center" vertical="center" wrapText="1"/>
    </xf>
    <xf numFmtId="0" fontId="32" fillId="10" borderId="1" xfId="0" applyFont="1" applyFill="1" applyBorder="1" applyAlignment="1">
      <alignment horizontal="right" wrapText="1"/>
    </xf>
    <xf numFmtId="0" fontId="30" fillId="0" borderId="2" xfId="0" applyFont="1" applyBorder="1" applyAlignment="1">
      <alignment horizontal="center" vertical="center" wrapText="1"/>
    </xf>
    <xf numFmtId="0" fontId="32" fillId="0" borderId="1" xfId="0" applyFont="1" applyBorder="1" applyAlignment="1">
      <alignment wrapText="1"/>
    </xf>
    <xf numFmtId="0" fontId="32" fillId="0" borderId="1" xfId="0" applyFont="1" applyBorder="1" applyAlignment="1">
      <alignment horizontal="center" vertical="center" wrapText="1"/>
    </xf>
    <xf numFmtId="0" fontId="32" fillId="10" borderId="1" xfId="0" applyFont="1" applyFill="1" applyBorder="1" applyAlignment="1">
      <alignment horizontal="center" vertical="center" wrapText="1"/>
    </xf>
    <xf numFmtId="0" fontId="32" fillId="0" borderId="1" xfId="0" applyFont="1" applyBorder="1" applyAlignment="1">
      <alignment vertical="center" wrapText="1"/>
    </xf>
    <xf numFmtId="0" fontId="32" fillId="2" borderId="1" xfId="0" applyFont="1" applyFill="1" applyBorder="1" applyAlignment="1">
      <alignment horizontal="left" wrapText="1"/>
    </xf>
    <xf numFmtId="2" fontId="30" fillId="0" borderId="1" xfId="0" applyNumberFormat="1" applyFont="1" applyBorder="1" applyAlignment="1">
      <alignment horizontal="center" vertical="center" wrapText="1"/>
    </xf>
    <xf numFmtId="0" fontId="14" fillId="0" borderId="2" xfId="0" applyFont="1" applyBorder="1" applyAlignment="1">
      <alignment horizontal="center" vertical="center"/>
    </xf>
    <xf numFmtId="0" fontId="0" fillId="0" borderId="0" xfId="0" applyFont="1" applyAlignment="1">
      <alignment horizontal="center" vertical="center"/>
    </xf>
    <xf numFmtId="0" fontId="0" fillId="10" borderId="1" xfId="0" applyFont="1" applyFill="1" applyBorder="1" applyAlignment="1">
      <alignment horizontal="center" vertical="center"/>
    </xf>
    <xf numFmtId="2" fontId="0" fillId="10" borderId="1" xfId="0" applyNumberFormat="1" applyFont="1" applyFill="1" applyBorder="1" applyAlignment="1">
      <alignment horizontal="center" vertical="center"/>
    </xf>
    <xf numFmtId="0" fontId="0" fillId="0" borderId="1" xfId="0" applyFont="1" applyBorder="1" applyAlignment="1">
      <alignment horizontal="center" vertical="center"/>
    </xf>
    <xf numFmtId="2" fontId="0" fillId="0" borderId="1" xfId="0" applyNumberFormat="1" applyFont="1" applyBorder="1" applyAlignment="1">
      <alignment horizontal="center" vertical="center"/>
    </xf>
    <xf numFmtId="2" fontId="0" fillId="3" borderId="1" xfId="0" applyNumberFormat="1" applyFont="1" applyFill="1" applyBorder="1" applyAlignment="1">
      <alignment horizontal="center" vertical="center"/>
    </xf>
    <xf numFmtId="2" fontId="0" fillId="0" borderId="0" xfId="0" applyNumberFormat="1" applyFont="1" applyAlignment="1">
      <alignment horizontal="center" vertical="center"/>
    </xf>
    <xf numFmtId="0" fontId="32" fillId="10" borderId="1" xfId="0" applyFont="1" applyFill="1" applyBorder="1" applyAlignment="1">
      <alignment horizontal="center" vertical="center"/>
    </xf>
    <xf numFmtId="0" fontId="32" fillId="0" borderId="1" xfId="0" applyFont="1" applyBorder="1" applyAlignment="1">
      <alignment horizontal="center" vertical="center"/>
    </xf>
    <xf numFmtId="0" fontId="32" fillId="0" borderId="8" xfId="0" applyFont="1" applyBorder="1" applyAlignment="1">
      <alignment horizontal="center" vertical="center"/>
    </xf>
    <xf numFmtId="0" fontId="3" fillId="3" borderId="1" xfId="10" applyFont="1" applyFill="1" applyBorder="1" applyAlignment="1">
      <alignment vertical="center" wrapText="1"/>
    </xf>
    <xf numFmtId="0" fontId="32" fillId="0" borderId="1" xfId="0" applyFont="1" applyFill="1" applyBorder="1" applyAlignment="1">
      <alignment horizontal="center" vertical="center" wrapText="1"/>
    </xf>
    <xf numFmtId="0" fontId="32" fillId="3" borderId="1"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14" fillId="0" borderId="3" xfId="0" applyFont="1" applyBorder="1" applyAlignment="1">
      <alignment horizontal="center" vertical="center"/>
    </xf>
    <xf numFmtId="0" fontId="14" fillId="3" borderId="8" xfId="0" applyFont="1" applyFill="1" applyBorder="1" applyAlignment="1">
      <alignment horizontal="center" vertical="center"/>
    </xf>
    <xf numFmtId="0" fontId="4" fillId="4" borderId="3" xfId="10" applyFont="1" applyFill="1" applyBorder="1" applyAlignment="1">
      <alignment horizontal="center" vertical="center" wrapText="1"/>
    </xf>
    <xf numFmtId="0" fontId="14" fillId="3" borderId="14" xfId="0" applyFont="1" applyFill="1" applyBorder="1" applyAlignment="1">
      <alignment horizontal="center" vertical="center"/>
    </xf>
    <xf numFmtId="0" fontId="3" fillId="3" borderId="1" xfId="10" applyFont="1" applyFill="1" applyBorder="1" applyAlignment="1">
      <alignment horizontal="center" vertical="center" wrapText="1"/>
    </xf>
    <xf numFmtId="0" fontId="14" fillId="3" borderId="3" xfId="0" applyFont="1" applyFill="1" applyBorder="1" applyAlignment="1">
      <alignment horizontal="center" vertical="center"/>
    </xf>
    <xf numFmtId="0" fontId="3" fillId="0" borderId="1" xfId="10" applyFont="1" applyFill="1" applyBorder="1" applyAlignment="1">
      <alignment horizontal="center" vertical="center" wrapText="1"/>
    </xf>
    <xf numFmtId="0" fontId="14" fillId="3" borderId="1" xfId="10" applyFont="1" applyFill="1" applyBorder="1" applyAlignment="1">
      <alignment horizontal="center" vertical="center" wrapText="1"/>
    </xf>
    <xf numFmtId="0" fontId="3" fillId="3" borderId="6" xfId="10" applyFont="1" applyFill="1" applyBorder="1" applyAlignment="1">
      <alignment horizontal="center" vertical="center" wrapText="1"/>
    </xf>
    <xf numFmtId="0" fontId="3" fillId="3" borderId="4" xfId="10" applyFont="1" applyFill="1" applyBorder="1" applyAlignment="1">
      <alignment horizontal="center" vertical="center" wrapText="1"/>
    </xf>
    <xf numFmtId="0" fontId="3" fillId="3" borderId="1" xfId="0" applyFont="1" applyFill="1" applyBorder="1" applyAlignment="1">
      <alignment horizontal="center" vertical="center" wrapText="1"/>
    </xf>
    <xf numFmtId="2" fontId="14" fillId="0" borderId="1" xfId="0" applyNumberFormat="1" applyFont="1" applyBorder="1" applyAlignment="1">
      <alignment horizontal="center" vertical="center"/>
    </xf>
    <xf numFmtId="0" fontId="14" fillId="0" borderId="1" xfId="0" applyNumberFormat="1" applyFont="1" applyBorder="1" applyAlignment="1">
      <alignment horizontal="center" vertical="center"/>
    </xf>
    <xf numFmtId="0" fontId="0" fillId="0" borderId="0" xfId="0" applyAlignment="1">
      <alignment horizontal="center" vertical="center"/>
    </xf>
    <xf numFmtId="0" fontId="3" fillId="0" borderId="8" xfId="10" applyFont="1" applyFill="1" applyBorder="1" applyAlignment="1">
      <alignment horizontal="center" vertical="center" wrapText="1"/>
    </xf>
    <xf numFmtId="0" fontId="14" fillId="0" borderId="1" xfId="10" applyFont="1" applyFill="1" applyBorder="1" applyAlignment="1">
      <alignment horizontal="center" vertical="center" wrapText="1"/>
    </xf>
    <xf numFmtId="0" fontId="14" fillId="3" borderId="14" xfId="10" applyFont="1" applyFill="1" applyBorder="1" applyAlignment="1">
      <alignment horizontal="center" vertical="center" wrapText="1"/>
    </xf>
    <xf numFmtId="0" fontId="3" fillId="3" borderId="8" xfId="10" applyFont="1" applyFill="1" applyBorder="1" applyAlignment="1">
      <alignment horizontal="center" vertical="center" wrapText="1"/>
    </xf>
    <xf numFmtId="0" fontId="3" fillId="3" borderId="9" xfId="10" applyFont="1" applyFill="1" applyBorder="1" applyAlignment="1">
      <alignment horizontal="center" vertical="center" wrapText="1"/>
    </xf>
    <xf numFmtId="0" fontId="3" fillId="3" borderId="2" xfId="10" applyFont="1" applyFill="1" applyBorder="1" applyAlignment="1">
      <alignment horizontal="center" vertical="center" wrapText="1"/>
    </xf>
    <xf numFmtId="0" fontId="3" fillId="0" borderId="2" xfId="10" applyFont="1" applyFill="1" applyBorder="1" applyAlignment="1">
      <alignment horizontal="center" vertical="center" wrapText="1"/>
    </xf>
    <xf numFmtId="0" fontId="3" fillId="3" borderId="8" xfId="10" applyFont="1" applyFill="1" applyBorder="1" applyAlignment="1">
      <alignment horizontal="center" vertical="center"/>
    </xf>
    <xf numFmtId="0" fontId="3" fillId="3" borderId="3" xfId="10" applyFont="1" applyFill="1" applyBorder="1" applyAlignment="1">
      <alignment horizontal="center" vertical="center" wrapText="1"/>
    </xf>
    <xf numFmtId="0" fontId="3" fillId="3" borderId="9" xfId="10" applyFont="1" applyFill="1" applyBorder="1" applyAlignment="1">
      <alignment horizontal="center" vertical="center"/>
    </xf>
    <xf numFmtId="0" fontId="14" fillId="0" borderId="8" xfId="10" applyFont="1" applyFill="1" applyBorder="1" applyAlignment="1">
      <alignment horizontal="center" vertical="center" wrapText="1"/>
    </xf>
    <xf numFmtId="0" fontId="3" fillId="0" borderId="3" xfId="10" applyFont="1" applyFill="1" applyBorder="1" applyAlignment="1">
      <alignment horizontal="center" vertical="center" wrapText="1"/>
    </xf>
    <xf numFmtId="0" fontId="3" fillId="0" borderId="13" xfId="10" applyFont="1" applyFill="1" applyBorder="1" applyAlignment="1">
      <alignment horizontal="center" vertical="center" wrapText="1"/>
    </xf>
    <xf numFmtId="0" fontId="3" fillId="3" borderId="15" xfId="10" applyFont="1" applyFill="1" applyBorder="1" applyAlignment="1">
      <alignment horizontal="center" vertical="center" wrapText="1"/>
    </xf>
    <xf numFmtId="0" fontId="3" fillId="3" borderId="0" xfId="10" applyFont="1" applyFill="1" applyBorder="1" applyAlignment="1">
      <alignment horizontal="center" vertical="center" wrapText="1"/>
    </xf>
    <xf numFmtId="0" fontId="3" fillId="0" borderId="2" xfId="10" applyFont="1" applyFill="1" applyBorder="1" applyAlignment="1">
      <alignment horizontal="center" vertical="center"/>
    </xf>
    <xf numFmtId="0" fontId="3" fillId="0" borderId="1" xfId="10" applyFont="1" applyFill="1" applyBorder="1" applyAlignment="1">
      <alignment horizontal="center" vertical="center"/>
    </xf>
    <xf numFmtId="0" fontId="3" fillId="3" borderId="1" xfId="10" applyFont="1" applyFill="1" applyBorder="1" applyAlignment="1">
      <alignment horizontal="center" vertical="center"/>
    </xf>
    <xf numFmtId="0" fontId="3" fillId="0" borderId="9" xfId="10" applyFont="1" applyFill="1" applyBorder="1" applyAlignment="1">
      <alignment horizontal="center" vertical="center" wrapText="1"/>
    </xf>
    <xf numFmtId="0" fontId="3" fillId="0" borderId="1" xfId="1" applyFont="1" applyFill="1" applyBorder="1" applyAlignment="1">
      <alignment horizontal="center" vertical="center" wrapText="1"/>
    </xf>
    <xf numFmtId="0" fontId="3" fillId="3" borderId="1" xfId="10" applyFont="1" applyFill="1" applyBorder="1" applyAlignment="1">
      <alignment vertical="center" wrapText="1"/>
    </xf>
    <xf numFmtId="0" fontId="14" fillId="0" borderId="8" xfId="0" applyFont="1" applyBorder="1" applyAlignment="1">
      <alignment horizontal="center" vertical="center"/>
    </xf>
    <xf numFmtId="0" fontId="14" fillId="0" borderId="2" xfId="0" applyFont="1" applyBorder="1" applyAlignment="1">
      <alignment horizontal="center" vertical="center"/>
    </xf>
    <xf numFmtId="0" fontId="14" fillId="3" borderId="8" xfId="0" applyFont="1" applyFill="1" applyBorder="1" applyAlignment="1">
      <alignment horizontal="center" vertical="center"/>
    </xf>
    <xf numFmtId="0" fontId="14" fillId="3" borderId="9" xfId="0" applyFont="1" applyFill="1" applyBorder="1" applyAlignment="1">
      <alignment horizontal="center" vertical="center"/>
    </xf>
    <xf numFmtId="0" fontId="14" fillId="3" borderId="2" xfId="0" applyFont="1" applyFill="1" applyBorder="1" applyAlignment="1">
      <alignment horizontal="center" vertical="center"/>
    </xf>
    <xf numFmtId="0" fontId="17" fillId="0" borderId="1" xfId="0" applyFont="1" applyFill="1" applyBorder="1" applyAlignment="1">
      <alignment horizontal="center" vertical="center" wrapText="1"/>
    </xf>
    <xf numFmtId="0" fontId="33" fillId="0" borderId="1" xfId="0" applyFont="1" applyBorder="1" applyAlignment="1">
      <alignment horizontal="center" vertical="center" wrapText="1"/>
    </xf>
    <xf numFmtId="2" fontId="32" fillId="0" borderId="1" xfId="0" applyNumberFormat="1" applyFont="1" applyBorder="1" applyAlignment="1">
      <alignment horizontal="center" vertical="center"/>
    </xf>
    <xf numFmtId="0" fontId="32" fillId="3" borderId="1" xfId="0" applyFont="1" applyFill="1" applyBorder="1" applyAlignment="1">
      <alignment wrapText="1"/>
    </xf>
    <xf numFmtId="0" fontId="32" fillId="3" borderId="1" xfId="0" applyFont="1" applyFill="1" applyBorder="1" applyAlignment="1">
      <alignment horizontal="center" vertical="center"/>
    </xf>
    <xf numFmtId="0" fontId="0" fillId="3" borderId="1" xfId="0" applyFont="1" applyFill="1" applyBorder="1" applyAlignment="1">
      <alignment horizontal="center" vertical="center"/>
    </xf>
    <xf numFmtId="2" fontId="14" fillId="3" borderId="14" xfId="0" applyNumberFormat="1" applyFont="1" applyFill="1" applyBorder="1" applyAlignment="1">
      <alignment horizontal="center" vertical="center"/>
    </xf>
    <xf numFmtId="2" fontId="0" fillId="3" borderId="1" xfId="0" applyNumberFormat="1" applyFill="1" applyBorder="1" applyAlignment="1">
      <alignment horizontal="center" vertical="center"/>
    </xf>
    <xf numFmtId="2" fontId="14" fillId="3" borderId="3" xfId="0" applyNumberFormat="1" applyFont="1" applyFill="1" applyBorder="1" applyAlignment="1">
      <alignment horizontal="center" vertical="center"/>
    </xf>
    <xf numFmtId="2" fontId="0" fillId="3" borderId="1" xfId="0" applyNumberFormat="1" applyFill="1" applyBorder="1"/>
    <xf numFmtId="0" fontId="14" fillId="3" borderId="1" xfId="0" applyFont="1" applyFill="1" applyBorder="1" applyAlignment="1">
      <alignment horizontal="center" vertical="center" wrapText="1"/>
    </xf>
    <xf numFmtId="0" fontId="4" fillId="3" borderId="8" xfId="10" applyFont="1" applyFill="1" applyBorder="1" applyAlignment="1">
      <alignment horizontal="center" vertical="center" wrapText="1"/>
    </xf>
    <xf numFmtId="0" fontId="4" fillId="3" borderId="15" xfId="10" applyFont="1" applyFill="1" applyBorder="1" applyAlignment="1">
      <alignment horizontal="center" vertical="center" wrapText="1"/>
    </xf>
    <xf numFmtId="0" fontId="19" fillId="3" borderId="9" xfId="0" applyFont="1" applyFill="1" applyBorder="1" applyAlignment="1">
      <alignment horizontal="center" vertical="center"/>
    </xf>
    <xf numFmtId="0" fontId="19" fillId="3" borderId="0" xfId="0" applyFont="1" applyFill="1" applyBorder="1" applyAlignment="1">
      <alignment horizontal="center" vertical="center"/>
    </xf>
    <xf numFmtId="0" fontId="14" fillId="3" borderId="0" xfId="0" applyFont="1" applyFill="1" applyBorder="1" applyAlignment="1">
      <alignment horizontal="center" vertical="center"/>
    </xf>
    <xf numFmtId="2" fontId="0" fillId="0" borderId="1" xfId="0" applyNumberFormat="1" applyBorder="1"/>
    <xf numFmtId="164" fontId="0" fillId="0" borderId="1" xfId="0" applyNumberFormat="1" applyBorder="1"/>
    <xf numFmtId="0" fontId="29" fillId="3" borderId="6" xfId="10" applyFont="1" applyFill="1" applyBorder="1" applyAlignment="1">
      <alignment horizontal="center" vertical="center" wrapText="1"/>
    </xf>
    <xf numFmtId="0" fontId="29" fillId="3" borderId="2" xfId="0" applyFont="1" applyFill="1" applyBorder="1" applyAlignment="1">
      <alignment horizontal="center" vertical="center" wrapText="1"/>
    </xf>
    <xf numFmtId="0" fontId="29" fillId="3" borderId="2" xfId="0" applyFont="1" applyFill="1" applyBorder="1" applyAlignment="1">
      <alignment horizontal="center" vertical="center"/>
    </xf>
    <xf numFmtId="164" fontId="29" fillId="3" borderId="6" xfId="0" applyNumberFormat="1" applyFont="1" applyFill="1" applyBorder="1" applyAlignment="1">
      <alignment horizontal="center" vertical="center"/>
    </xf>
    <xf numFmtId="164" fontId="0" fillId="3" borderId="1" xfId="0" applyNumberFormat="1" applyFont="1" applyFill="1" applyBorder="1" applyAlignment="1">
      <alignment horizontal="center" vertical="center"/>
    </xf>
    <xf numFmtId="0" fontId="29" fillId="3" borderId="14" xfId="10" applyFont="1" applyFill="1" applyBorder="1" applyAlignment="1">
      <alignment horizontal="center" vertical="center" wrapText="1"/>
    </xf>
    <xf numFmtId="164" fontId="29" fillId="3" borderId="14" xfId="0" applyNumberFormat="1" applyFont="1" applyFill="1" applyBorder="1" applyAlignment="1">
      <alignment horizontal="center" vertical="center"/>
    </xf>
    <xf numFmtId="164" fontId="29" fillId="3" borderId="14" xfId="10" applyNumberFormat="1" applyFont="1" applyFill="1" applyBorder="1" applyAlignment="1">
      <alignment horizontal="center" vertical="center" wrapText="1"/>
    </xf>
    <xf numFmtId="0" fontId="0" fillId="3" borderId="7" xfId="0" applyFill="1" applyBorder="1"/>
    <xf numFmtId="0" fontId="3" fillId="3" borderId="1" xfId="10" applyFont="1" applyFill="1" applyBorder="1" applyAlignment="1">
      <alignment vertical="center" wrapText="1"/>
    </xf>
    <xf numFmtId="0" fontId="3" fillId="0" borderId="1" xfId="10" applyFont="1" applyFill="1" applyBorder="1" applyAlignment="1">
      <alignment vertical="center" wrapText="1"/>
    </xf>
    <xf numFmtId="0" fontId="14" fillId="3" borderId="9" xfId="0" applyFont="1" applyFill="1" applyBorder="1" applyAlignment="1">
      <alignment horizontal="center" vertical="center" wrapText="1"/>
    </xf>
    <xf numFmtId="165" fontId="0" fillId="0" borderId="1" xfId="0" applyNumberFormat="1" applyBorder="1"/>
    <xf numFmtId="2" fontId="0" fillId="4" borderId="1" xfId="0" applyNumberFormat="1" applyFill="1" applyBorder="1"/>
    <xf numFmtId="0" fontId="14" fillId="0" borderId="8" xfId="0" applyFont="1" applyBorder="1" applyAlignment="1">
      <alignment horizontal="center" vertical="center"/>
    </xf>
    <xf numFmtId="0" fontId="14" fillId="0" borderId="8" xfId="0" applyFont="1" applyBorder="1" applyAlignment="1">
      <alignment horizontal="center" vertical="center" wrapText="1"/>
    </xf>
    <xf numFmtId="0" fontId="14" fillId="0" borderId="4" xfId="0" applyFont="1" applyBorder="1" applyAlignment="1">
      <alignment horizontal="center" vertical="center"/>
    </xf>
    <xf numFmtId="0" fontId="29" fillId="0" borderId="1" xfId="0" applyFont="1" applyBorder="1" applyAlignment="1">
      <alignment horizontal="center" vertical="center"/>
    </xf>
    <xf numFmtId="2" fontId="29" fillId="0" borderId="1" xfId="0" applyNumberFormat="1" applyFont="1" applyBorder="1" applyAlignment="1">
      <alignment horizontal="center" vertical="center"/>
    </xf>
    <xf numFmtId="0" fontId="29" fillId="0" borderId="1" xfId="0" applyFont="1" applyBorder="1" applyAlignment="1">
      <alignment vertical="center"/>
    </xf>
    <xf numFmtId="0" fontId="14" fillId="0" borderId="14" xfId="0" applyFont="1" applyBorder="1" applyAlignment="1">
      <alignment horizontal="center" vertical="center"/>
    </xf>
    <xf numFmtId="0" fontId="14" fillId="0" borderId="14" xfId="0" applyFont="1" applyBorder="1" applyAlignment="1">
      <alignment horizontal="center" vertical="center" wrapText="1"/>
    </xf>
    <xf numFmtId="2" fontId="14" fillId="0" borderId="1" xfId="0" applyNumberFormat="1" applyFont="1" applyBorder="1" applyAlignment="1">
      <alignment horizontal="center" vertical="center" wrapText="1"/>
    </xf>
    <xf numFmtId="2" fontId="14" fillId="3" borderId="5" xfId="0" applyNumberFormat="1" applyFont="1" applyFill="1" applyBorder="1" applyAlignment="1">
      <alignment horizontal="center" vertical="center"/>
    </xf>
    <xf numFmtId="0" fontId="0" fillId="0" borderId="1" xfId="0" applyBorder="1" applyAlignment="1">
      <alignment horizontal="center" vertical="center"/>
    </xf>
    <xf numFmtId="2" fontId="0" fillId="0" borderId="1" xfId="0" applyNumberFormat="1" applyBorder="1" applyAlignment="1">
      <alignment horizontal="center" vertical="center"/>
    </xf>
    <xf numFmtId="0" fontId="3" fillId="0" borderId="14" xfId="10" applyFont="1" applyFill="1" applyBorder="1" applyAlignment="1">
      <alignment horizontal="center" vertical="center" wrapText="1"/>
    </xf>
    <xf numFmtId="2" fontId="3" fillId="0" borderId="14" xfId="10" applyNumberFormat="1" applyFont="1" applyFill="1" applyBorder="1" applyAlignment="1">
      <alignment horizontal="center" vertical="center" wrapText="1"/>
    </xf>
    <xf numFmtId="2" fontId="17" fillId="0" borderId="1" xfId="0" applyNumberFormat="1" applyFont="1" applyBorder="1" applyAlignment="1">
      <alignment horizontal="center" vertical="center"/>
    </xf>
    <xf numFmtId="0" fontId="4" fillId="11" borderId="2" xfId="10" applyFont="1" applyFill="1" applyBorder="1" applyAlignment="1">
      <alignment vertical="center" wrapText="1"/>
    </xf>
    <xf numFmtId="0" fontId="3" fillId="11" borderId="1" xfId="10" applyFont="1" applyFill="1" applyBorder="1" applyAlignment="1">
      <alignment vertical="center" wrapText="1"/>
    </xf>
    <xf numFmtId="0" fontId="3" fillId="11" borderId="2" xfId="10" applyFont="1" applyFill="1" applyBorder="1" applyAlignment="1">
      <alignment horizontal="center" vertical="center" wrapText="1"/>
    </xf>
    <xf numFmtId="0" fontId="14" fillId="11" borderId="1" xfId="0" applyFont="1" applyFill="1" applyBorder="1" applyAlignment="1">
      <alignment horizontal="center" vertical="center"/>
    </xf>
    <xf numFmtId="0" fontId="14" fillId="11" borderId="1" xfId="0" applyFont="1" applyFill="1" applyBorder="1" applyAlignment="1">
      <alignment vertical="center" wrapText="1"/>
    </xf>
    <xf numFmtId="0" fontId="14" fillId="11" borderId="1" xfId="0" applyFont="1" applyFill="1" applyBorder="1" applyAlignment="1">
      <alignment horizontal="center" vertical="center" wrapText="1"/>
    </xf>
    <xf numFmtId="2" fontId="14" fillId="11" borderId="14" xfId="0" applyNumberFormat="1" applyFont="1" applyFill="1" applyBorder="1" applyAlignment="1">
      <alignment horizontal="center" vertical="center"/>
    </xf>
    <xf numFmtId="2" fontId="14" fillId="11" borderId="1" xfId="0" applyNumberFormat="1" applyFont="1" applyFill="1" applyBorder="1" applyAlignment="1">
      <alignment horizontal="center" vertical="center"/>
    </xf>
    <xf numFmtId="0" fontId="0" fillId="11" borderId="1" xfId="0" applyFill="1" applyBorder="1"/>
    <xf numFmtId="0" fontId="3" fillId="11" borderId="1" xfId="10" applyFont="1" applyFill="1" applyBorder="1" applyAlignment="1">
      <alignment horizontal="center" vertical="center" wrapText="1"/>
    </xf>
    <xf numFmtId="0" fontId="4" fillId="11" borderId="6" xfId="10" applyFont="1" applyFill="1" applyBorder="1" applyAlignment="1">
      <alignment vertical="center" wrapText="1"/>
    </xf>
    <xf numFmtId="0" fontId="14" fillId="11" borderId="3" xfId="0" applyFont="1" applyFill="1" applyBorder="1" applyAlignment="1">
      <alignment vertical="center"/>
    </xf>
    <xf numFmtId="0" fontId="14" fillId="11" borderId="3" xfId="0" applyFont="1" applyFill="1" applyBorder="1" applyAlignment="1">
      <alignment horizontal="center" vertical="center"/>
    </xf>
    <xf numFmtId="2" fontId="0" fillId="11" borderId="1" xfId="0" applyNumberFormat="1" applyFill="1" applyBorder="1"/>
    <xf numFmtId="0" fontId="15" fillId="11" borderId="1" xfId="0" applyFont="1" applyFill="1" applyBorder="1" applyAlignment="1">
      <alignment vertical="center"/>
    </xf>
    <xf numFmtId="0" fontId="14" fillId="11" borderId="1" xfId="0" applyFont="1" applyFill="1" applyBorder="1" applyAlignment="1">
      <alignment vertical="center"/>
    </xf>
    <xf numFmtId="0" fontId="14" fillId="11" borderId="14" xfId="0" applyFont="1" applyFill="1" applyBorder="1" applyAlignment="1">
      <alignment vertical="center"/>
    </xf>
    <xf numFmtId="164" fontId="14" fillId="3" borderId="14" xfId="0" applyNumberFormat="1" applyFont="1" applyFill="1" applyBorder="1" applyAlignment="1">
      <alignment horizontal="center" vertical="center"/>
    </xf>
    <xf numFmtId="164" fontId="0" fillId="3" borderId="1" xfId="0" applyNumberFormat="1" applyFill="1" applyBorder="1" applyAlignment="1">
      <alignment horizontal="center" vertical="center"/>
    </xf>
    <xf numFmtId="166" fontId="0" fillId="0" borderId="1" xfId="0" applyNumberFormat="1" applyFont="1" applyBorder="1" applyAlignment="1">
      <alignment horizontal="center" vertical="center"/>
    </xf>
    <xf numFmtId="0" fontId="4" fillId="0" borderId="14" xfId="10" applyFont="1" applyFill="1" applyBorder="1" applyAlignment="1">
      <alignment horizontal="right" vertical="center" wrapText="1"/>
    </xf>
    <xf numFmtId="0" fontId="4" fillId="0" borderId="3" xfId="10" applyFont="1" applyFill="1" applyBorder="1" applyAlignment="1">
      <alignment horizontal="right" vertical="center" wrapText="1"/>
    </xf>
    <xf numFmtId="0" fontId="4" fillId="0" borderId="7" xfId="10" applyFont="1" applyFill="1" applyBorder="1" applyAlignment="1">
      <alignment horizontal="right" vertical="center" wrapText="1"/>
    </xf>
    <xf numFmtId="0" fontId="14" fillId="0" borderId="14" xfId="0" applyFont="1" applyBorder="1" applyAlignment="1">
      <alignment horizontal="left" wrapText="1"/>
    </xf>
    <xf numFmtId="0" fontId="14" fillId="0" borderId="3" xfId="0" applyFont="1" applyBorder="1" applyAlignment="1">
      <alignment horizontal="left" wrapText="1"/>
    </xf>
    <xf numFmtId="0" fontId="14" fillId="0" borderId="7" xfId="0" applyFont="1" applyBorder="1" applyAlignment="1">
      <alignment horizontal="left" wrapText="1"/>
    </xf>
    <xf numFmtId="0" fontId="4" fillId="4" borderId="4" xfId="1" applyFont="1" applyFill="1" applyBorder="1" applyAlignment="1">
      <alignment vertical="center" wrapText="1"/>
    </xf>
    <xf numFmtId="0" fontId="4" fillId="4" borderId="15" xfId="1" applyFont="1" applyFill="1" applyBorder="1" applyAlignment="1">
      <alignment vertical="center" wrapText="1"/>
    </xf>
    <xf numFmtId="0" fontId="4" fillId="0" borderId="9" xfId="1" applyFont="1" applyFill="1" applyBorder="1" applyAlignment="1">
      <alignment vertical="center" wrapText="1"/>
    </xf>
    <xf numFmtId="0" fontId="4" fillId="0" borderId="2" xfId="1" applyFont="1" applyFill="1" applyBorder="1" applyAlignment="1">
      <alignment vertical="center" wrapText="1"/>
    </xf>
    <xf numFmtId="0" fontId="4" fillId="0" borderId="8" xfId="1" applyFont="1" applyFill="1" applyBorder="1" applyAlignment="1">
      <alignment vertical="center" wrapText="1"/>
    </xf>
    <xf numFmtId="0" fontId="4" fillId="0" borderId="9" xfId="2" applyFont="1" applyFill="1" applyBorder="1" applyAlignment="1">
      <alignment vertical="center" wrapText="1"/>
    </xf>
    <xf numFmtId="0" fontId="4" fillId="0" borderId="2" xfId="2" applyFont="1" applyFill="1" applyBorder="1" applyAlignment="1">
      <alignment vertical="center" wrapText="1"/>
    </xf>
    <xf numFmtId="0" fontId="19" fillId="3" borderId="14" xfId="10" applyFont="1" applyFill="1" applyBorder="1" applyAlignment="1">
      <alignment vertical="center" wrapText="1"/>
    </xf>
    <xf numFmtId="0" fontId="19" fillId="3" borderId="3" xfId="10" applyFont="1" applyFill="1" applyBorder="1" applyAlignment="1">
      <alignment vertical="center" wrapText="1"/>
    </xf>
    <xf numFmtId="0" fontId="29" fillId="0" borderId="0" xfId="0" applyFont="1" applyAlignment="1">
      <alignment horizontal="left"/>
    </xf>
    <xf numFmtId="0" fontId="18" fillId="0" borderId="13" xfId="0" applyFont="1" applyBorder="1" applyAlignment="1">
      <alignment horizontal="center"/>
    </xf>
    <xf numFmtId="0" fontId="4" fillId="11" borderId="14" xfId="10" applyFont="1" applyFill="1" applyBorder="1" applyAlignment="1">
      <alignment horizontal="right" vertical="center" wrapText="1"/>
    </xf>
    <xf numFmtId="0" fontId="4" fillId="11" borderId="3" xfId="10" applyFont="1" applyFill="1" applyBorder="1" applyAlignment="1">
      <alignment horizontal="right" vertical="center" wrapText="1"/>
    </xf>
    <xf numFmtId="0" fontId="4" fillId="11" borderId="7" xfId="10" applyFont="1" applyFill="1" applyBorder="1" applyAlignment="1">
      <alignment horizontal="right" vertical="center" wrapText="1"/>
    </xf>
    <xf numFmtId="0" fontId="19" fillId="11" borderId="14" xfId="10" applyFont="1" applyFill="1" applyBorder="1" applyAlignment="1">
      <alignment vertical="center" wrapText="1"/>
    </xf>
    <xf numFmtId="0" fontId="19" fillId="11" borderId="3" xfId="10" applyFont="1" applyFill="1" applyBorder="1" applyAlignment="1">
      <alignment vertical="center" wrapText="1"/>
    </xf>
    <xf numFmtId="0" fontId="4" fillId="0" borderId="1" xfId="10" applyFont="1" applyFill="1" applyBorder="1" applyAlignment="1">
      <alignment vertical="center" wrapText="1"/>
    </xf>
    <xf numFmtId="0" fontId="4" fillId="0" borderId="8" xfId="10" applyFont="1" applyFill="1" applyBorder="1" applyAlignment="1">
      <alignment vertical="center" wrapText="1"/>
    </xf>
    <xf numFmtId="0" fontId="3" fillId="0" borderId="8" xfId="10" applyFont="1" applyFill="1" applyBorder="1" applyAlignment="1">
      <alignment horizontal="center" vertical="center" wrapText="1"/>
    </xf>
    <xf numFmtId="0" fontId="3" fillId="0" borderId="9" xfId="10" applyFont="1" applyFill="1" applyBorder="1" applyAlignment="1">
      <alignment horizontal="center" vertical="center" wrapText="1"/>
    </xf>
    <xf numFmtId="0" fontId="3" fillId="3" borderId="1" xfId="10" applyFont="1" applyFill="1" applyBorder="1" applyAlignment="1">
      <alignment vertical="center" wrapText="1"/>
    </xf>
    <xf numFmtId="0" fontId="3" fillId="3" borderId="8" xfId="10" applyFont="1" applyFill="1" applyBorder="1" applyAlignment="1">
      <alignment vertical="center" wrapText="1"/>
    </xf>
    <xf numFmtId="0" fontId="4" fillId="4" borderId="14" xfId="10" applyFont="1" applyFill="1" applyBorder="1" applyAlignment="1">
      <alignment vertical="center" wrapText="1"/>
    </xf>
    <xf numFmtId="0" fontId="4" fillId="4" borderId="3" xfId="10" applyFont="1" applyFill="1" applyBorder="1" applyAlignment="1">
      <alignment vertical="center" wrapText="1"/>
    </xf>
    <xf numFmtId="0" fontId="3" fillId="0" borderId="8" xfId="10" applyFont="1" applyFill="1" applyBorder="1" applyAlignment="1">
      <alignment vertical="center" wrapText="1"/>
    </xf>
    <xf numFmtId="0" fontId="3" fillId="0" borderId="9" xfId="10" applyFont="1" applyFill="1" applyBorder="1" applyAlignment="1">
      <alignment vertical="center" wrapText="1"/>
    </xf>
    <xf numFmtId="0" fontId="3" fillId="0" borderId="2" xfId="10" applyFont="1" applyFill="1" applyBorder="1" applyAlignment="1">
      <alignment vertical="center" wrapText="1"/>
    </xf>
    <xf numFmtId="0" fontId="3" fillId="0" borderId="2" xfId="10" applyFont="1" applyFill="1" applyBorder="1" applyAlignment="1">
      <alignment horizontal="center" vertical="center" wrapText="1"/>
    </xf>
    <xf numFmtId="0" fontId="3" fillId="0" borderId="1" xfId="10" applyFont="1" applyFill="1" applyBorder="1" applyAlignment="1">
      <alignment vertical="center" wrapText="1"/>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4" fillId="0" borderId="2" xfId="0" applyFont="1" applyBorder="1" applyAlignment="1">
      <alignment horizontal="center" vertical="center"/>
    </xf>
    <xf numFmtId="0" fontId="4" fillId="0" borderId="9" xfId="10" applyFont="1" applyFill="1" applyBorder="1" applyAlignment="1">
      <alignment vertical="center" wrapText="1"/>
    </xf>
    <xf numFmtId="0" fontId="4" fillId="0" borderId="2" xfId="10" applyFont="1" applyFill="1" applyBorder="1" applyAlignment="1">
      <alignment vertical="center" wrapText="1"/>
    </xf>
    <xf numFmtId="0" fontId="14" fillId="3" borderId="8" xfId="0" applyFont="1" applyFill="1" applyBorder="1" applyAlignment="1">
      <alignment horizontal="center" vertical="center"/>
    </xf>
    <xf numFmtId="0" fontId="14" fillId="3" borderId="9" xfId="0" applyFont="1" applyFill="1" applyBorder="1" applyAlignment="1">
      <alignment horizontal="center" vertical="center"/>
    </xf>
    <xf numFmtId="0" fontId="14" fillId="3" borderId="2" xfId="0" applyFont="1" applyFill="1" applyBorder="1" applyAlignment="1">
      <alignment horizontal="center" vertical="center"/>
    </xf>
    <xf numFmtId="0" fontId="3" fillId="0" borderId="14" xfId="10" applyFont="1" applyFill="1" applyBorder="1" applyAlignment="1">
      <alignment vertical="center" wrapText="1"/>
    </xf>
    <xf numFmtId="0" fontId="3" fillId="0" borderId="3" xfId="10" applyFont="1" applyFill="1" applyBorder="1" applyAlignment="1">
      <alignment vertical="center" wrapText="1"/>
    </xf>
    <xf numFmtId="0" fontId="4" fillId="3" borderId="14" xfId="10" applyFont="1" applyFill="1" applyBorder="1" applyAlignment="1">
      <alignment horizontal="right" vertical="center" wrapText="1"/>
    </xf>
    <xf numFmtId="0" fontId="4" fillId="3" borderId="3" xfId="10" applyFont="1" applyFill="1" applyBorder="1" applyAlignment="1">
      <alignment horizontal="right" vertical="center" wrapText="1"/>
    </xf>
    <xf numFmtId="0" fontId="4" fillId="3" borderId="7" xfId="10" applyFont="1" applyFill="1" applyBorder="1" applyAlignment="1">
      <alignment horizontal="right" vertical="center" wrapText="1"/>
    </xf>
    <xf numFmtId="0" fontId="4" fillId="3" borderId="10" xfId="10" applyFont="1" applyFill="1" applyBorder="1" applyAlignment="1">
      <alignment horizontal="center" vertical="center" wrapText="1"/>
    </xf>
    <xf numFmtId="0" fontId="4" fillId="3" borderId="11" xfId="10" applyFont="1" applyFill="1" applyBorder="1" applyAlignment="1">
      <alignment horizontal="center" vertical="center" wrapText="1"/>
    </xf>
    <xf numFmtId="0" fontId="4" fillId="3" borderId="12" xfId="10" applyFont="1" applyFill="1" applyBorder="1" applyAlignment="1">
      <alignment horizontal="center" vertical="center" wrapText="1"/>
    </xf>
    <xf numFmtId="0" fontId="4" fillId="4" borderId="14" xfId="10" applyNumberFormat="1" applyFont="1" applyFill="1" applyBorder="1" applyAlignment="1">
      <alignment vertical="center" wrapText="1"/>
    </xf>
    <xf numFmtId="0" fontId="4" fillId="4" borderId="3" xfId="10" applyNumberFormat="1" applyFont="1" applyFill="1" applyBorder="1" applyAlignment="1">
      <alignment vertical="center" wrapText="1"/>
    </xf>
    <xf numFmtId="0" fontId="4" fillId="4" borderId="14" xfId="10" applyFont="1" applyFill="1" applyBorder="1" applyAlignment="1">
      <alignment vertical="center"/>
    </xf>
    <xf numFmtId="0" fontId="4" fillId="4" borderId="3" xfId="10" applyFont="1" applyFill="1" applyBorder="1" applyAlignment="1">
      <alignment vertical="center"/>
    </xf>
    <xf numFmtId="0" fontId="4" fillId="4" borderId="1" xfId="10" applyFont="1" applyFill="1" applyBorder="1" applyAlignment="1">
      <alignment vertical="center" wrapText="1"/>
    </xf>
    <xf numFmtId="0" fontId="19" fillId="0" borderId="14" xfId="10" applyFont="1" applyFill="1" applyBorder="1" applyAlignment="1">
      <alignment vertical="center" wrapText="1"/>
    </xf>
    <xf numFmtId="0" fontId="19" fillId="0" borderId="3" xfId="10" applyFont="1" applyFill="1" applyBorder="1" applyAlignment="1">
      <alignment vertical="center" wrapText="1"/>
    </xf>
    <xf numFmtId="0" fontId="15" fillId="4" borderId="1" xfId="0" applyFont="1" applyFill="1" applyBorder="1" applyAlignment="1">
      <alignment vertical="center"/>
    </xf>
    <xf numFmtId="0" fontId="15" fillId="4" borderId="14" xfId="0" applyFont="1" applyFill="1" applyBorder="1" applyAlignment="1">
      <alignment vertical="center"/>
    </xf>
    <xf numFmtId="0" fontId="4" fillId="4" borderId="14" xfId="0" applyFont="1" applyFill="1" applyBorder="1" applyAlignment="1">
      <alignment vertical="center" wrapText="1"/>
    </xf>
    <xf numFmtId="0" fontId="4" fillId="4" borderId="3" xfId="0" applyFont="1" applyFill="1" applyBorder="1" applyAlignment="1">
      <alignment vertical="center" wrapText="1"/>
    </xf>
    <xf numFmtId="0" fontId="4" fillId="4" borderId="1" xfId="0" applyFont="1" applyFill="1" applyBorder="1" applyAlignment="1">
      <alignment vertical="center" wrapText="1"/>
    </xf>
    <xf numFmtId="0" fontId="4" fillId="0" borderId="14" xfId="11" applyFont="1" applyFill="1" applyBorder="1" applyAlignment="1" applyProtection="1">
      <alignment horizontal="right" vertical="center" wrapText="1"/>
      <protection locked="0"/>
    </xf>
    <xf numFmtId="0" fontId="4" fillId="0" borderId="3" xfId="11" applyFont="1" applyFill="1" applyBorder="1" applyAlignment="1" applyProtection="1">
      <alignment horizontal="right" vertical="center" wrapText="1"/>
      <protection locked="0"/>
    </xf>
    <xf numFmtId="0" fontId="4" fillId="0" borderId="7" xfId="11" applyFont="1" applyFill="1" applyBorder="1" applyAlignment="1" applyProtection="1">
      <alignment horizontal="right" vertical="center" wrapText="1"/>
      <protection locked="0"/>
    </xf>
    <xf numFmtId="0" fontId="4" fillId="6" borderId="14" xfId="11" applyFont="1" applyFill="1" applyBorder="1" applyAlignment="1" applyProtection="1">
      <alignment horizontal="left" vertical="center"/>
      <protection locked="0"/>
    </xf>
    <xf numFmtId="0" fontId="4" fillId="6" borderId="3" xfId="11" applyFont="1" applyFill="1" applyBorder="1" applyAlignment="1" applyProtection="1">
      <alignment horizontal="left" vertical="center"/>
      <protection locked="0"/>
    </xf>
    <xf numFmtId="0" fontId="4" fillId="6" borderId="7" xfId="11" applyFont="1" applyFill="1" applyBorder="1" applyAlignment="1" applyProtection="1">
      <alignment horizontal="left" vertical="center"/>
      <protection locked="0"/>
    </xf>
    <xf numFmtId="0" fontId="5" fillId="0" borderId="13" xfId="11" applyFont="1" applyBorder="1" applyAlignment="1">
      <alignment horizontal="center" vertical="top" wrapText="1"/>
    </xf>
    <xf numFmtId="0" fontId="3" fillId="3" borderId="14" xfId="11" applyFont="1" applyFill="1" applyBorder="1" applyAlignment="1" applyProtection="1">
      <alignment horizontal="left" vertical="center" wrapText="1"/>
      <protection locked="0"/>
    </xf>
    <xf numFmtId="0" fontId="3" fillId="3" borderId="3" xfId="11" applyFont="1" applyFill="1" applyBorder="1" applyAlignment="1" applyProtection="1">
      <alignment horizontal="left" vertical="center" wrapText="1"/>
      <protection locked="0"/>
    </xf>
    <xf numFmtId="0" fontId="3" fillId="3" borderId="7" xfId="11" applyFont="1" applyFill="1" applyBorder="1" applyAlignment="1" applyProtection="1">
      <alignment horizontal="left" vertical="center" wrapText="1"/>
      <protection locked="0"/>
    </xf>
    <xf numFmtId="0" fontId="4" fillId="6" borderId="1" xfId="11" applyFont="1" applyFill="1" applyBorder="1" applyAlignment="1" applyProtection="1">
      <alignment horizontal="justify" vertical="center" wrapText="1"/>
      <protection locked="0"/>
    </xf>
    <xf numFmtId="0" fontId="3" fillId="0" borderId="1" xfId="11" applyFont="1" applyFill="1" applyBorder="1" applyAlignment="1" applyProtection="1">
      <alignment horizontal="justify" vertical="center" wrapText="1"/>
      <protection locked="0"/>
    </xf>
    <xf numFmtId="0" fontId="3" fillId="0" borderId="14" xfId="11" applyFont="1" applyBorder="1" applyAlignment="1" applyProtection="1">
      <alignment horizontal="left" vertical="center" wrapText="1"/>
      <protection locked="0"/>
    </xf>
    <xf numFmtId="0" fontId="3" fillId="0" borderId="3" xfId="11" applyFont="1" applyBorder="1" applyAlignment="1" applyProtection="1">
      <alignment horizontal="left" vertical="center" wrapText="1"/>
      <protection locked="0"/>
    </xf>
    <xf numFmtId="0" fontId="3" fillId="0" borderId="7" xfId="11" applyFont="1" applyBorder="1" applyAlignment="1" applyProtection="1">
      <alignment horizontal="left" vertical="center" wrapText="1"/>
      <protection locked="0"/>
    </xf>
    <xf numFmtId="0" fontId="3" fillId="0" borderId="1" xfId="11" applyFont="1" applyFill="1" applyBorder="1" applyAlignment="1" applyProtection="1">
      <alignment horizontal="left" vertical="center" wrapText="1"/>
      <protection locked="0"/>
    </xf>
    <xf numFmtId="0" fontId="27" fillId="6" borderId="14" xfId="11" applyFont="1" applyFill="1" applyBorder="1" applyAlignment="1" applyProtection="1">
      <alignment horizontal="left" vertical="center" wrapText="1"/>
      <protection locked="0"/>
    </xf>
    <xf numFmtId="0" fontId="27" fillId="6" borderId="3" xfId="11" applyFont="1" applyFill="1" applyBorder="1" applyAlignment="1" applyProtection="1">
      <alignment horizontal="left" vertical="center" wrapText="1"/>
      <protection locked="0"/>
    </xf>
    <xf numFmtId="0" fontId="27" fillId="6" borderId="7" xfId="11" applyFont="1" applyFill="1" applyBorder="1" applyAlignment="1" applyProtection="1">
      <alignment horizontal="left" vertical="center" wrapText="1"/>
      <protection locked="0"/>
    </xf>
    <xf numFmtId="0" fontId="3" fillId="3" borderId="1" xfId="11" applyFont="1" applyFill="1" applyBorder="1" applyAlignment="1" applyProtection="1">
      <alignment horizontal="center" vertical="center" wrapText="1"/>
      <protection locked="0"/>
    </xf>
    <xf numFmtId="0" fontId="3" fillId="0" borderId="1" xfId="11" applyFont="1" applyFill="1" applyBorder="1" applyAlignment="1" applyProtection="1">
      <alignment vertical="center" wrapText="1"/>
      <protection locked="0"/>
    </xf>
    <xf numFmtId="0" fontId="14" fillId="0" borderId="14" xfId="11" applyFont="1" applyBorder="1" applyAlignment="1">
      <alignment horizontal="left" wrapText="1"/>
    </xf>
    <xf numFmtId="0" fontId="14" fillId="0" borderId="7" xfId="11" applyFont="1" applyBorder="1" applyAlignment="1">
      <alignment horizontal="left" wrapText="1"/>
    </xf>
    <xf numFmtId="2" fontId="3" fillId="0" borderId="1" xfId="11" applyNumberFormat="1" applyFont="1" applyFill="1" applyBorder="1" applyAlignment="1" applyProtection="1">
      <alignment vertical="center" wrapText="1"/>
      <protection locked="0"/>
    </xf>
    <xf numFmtId="0" fontId="14" fillId="0" borderId="8" xfId="11" applyFont="1" applyFill="1" applyBorder="1" applyAlignment="1" applyProtection="1">
      <alignment vertical="center" wrapText="1"/>
      <protection locked="0"/>
    </xf>
    <xf numFmtId="0" fontId="14" fillId="0" borderId="9" xfId="11" applyFont="1" applyFill="1" applyBorder="1" applyAlignment="1" applyProtection="1">
      <alignment vertical="center" wrapText="1"/>
      <protection locked="0"/>
    </xf>
    <xf numFmtId="0" fontId="14" fillId="0" borderId="2" xfId="11" applyFont="1" applyFill="1" applyBorder="1" applyAlignment="1" applyProtection="1">
      <alignment vertical="center" wrapText="1"/>
      <protection locked="0"/>
    </xf>
    <xf numFmtId="0" fontId="14" fillId="0" borderId="1" xfId="11" applyFont="1" applyBorder="1" applyAlignment="1">
      <alignment horizontal="left"/>
    </xf>
    <xf numFmtId="0" fontId="14" fillId="0" borderId="1" xfId="11" applyFont="1" applyBorder="1" applyAlignment="1">
      <alignment horizontal="left" vertical="top" wrapText="1"/>
    </xf>
    <xf numFmtId="0" fontId="3" fillId="0" borderId="14" xfId="11" applyFont="1" applyFill="1" applyBorder="1" applyAlignment="1" applyProtection="1">
      <alignment horizontal="left" vertical="center" wrapText="1"/>
      <protection locked="0"/>
    </xf>
    <xf numFmtId="0" fontId="3" fillId="0" borderId="3" xfId="11" applyFont="1" applyFill="1" applyBorder="1" applyAlignment="1" applyProtection="1">
      <alignment horizontal="left" vertical="center" wrapText="1"/>
      <protection locked="0"/>
    </xf>
    <xf numFmtId="0" fontId="4" fillId="8" borderId="14" xfId="11" applyFont="1" applyFill="1" applyBorder="1" applyAlignment="1" applyProtection="1">
      <alignment horizontal="left" vertical="center" wrapText="1"/>
      <protection locked="0"/>
    </xf>
    <xf numFmtId="0" fontId="4" fillId="8" borderId="3" xfId="11" applyFont="1" applyFill="1" applyBorder="1" applyAlignment="1" applyProtection="1">
      <alignment horizontal="left" vertical="center" wrapText="1"/>
      <protection locked="0"/>
    </xf>
    <xf numFmtId="0" fontId="17" fillId="0" borderId="8" xfId="11" applyFont="1" applyBorder="1" applyAlignment="1">
      <alignment horizontal="center"/>
    </xf>
    <xf numFmtId="0" fontId="17" fillId="0" borderId="9" xfId="11" applyFont="1" applyBorder="1" applyAlignment="1">
      <alignment horizontal="center"/>
    </xf>
    <xf numFmtId="0" fontId="17" fillId="0" borderId="2" xfId="11" applyFont="1" applyBorder="1" applyAlignment="1">
      <alignment horizontal="center"/>
    </xf>
    <xf numFmtId="0" fontId="3" fillId="0" borderId="1" xfId="11" applyFont="1" applyFill="1" applyBorder="1" applyAlignment="1" applyProtection="1">
      <alignment horizontal="center" vertical="center" wrapText="1"/>
      <protection locked="0"/>
    </xf>
    <xf numFmtId="0" fontId="3" fillId="0" borderId="4" xfId="11" applyFont="1" applyFill="1" applyBorder="1" applyAlignment="1" applyProtection="1">
      <alignment vertical="center" wrapText="1"/>
      <protection locked="0"/>
    </xf>
    <xf numFmtId="0" fontId="3" fillId="0" borderId="5" xfId="11" applyFont="1" applyFill="1" applyBorder="1" applyAlignment="1" applyProtection="1">
      <alignment vertical="center" wrapText="1"/>
      <protection locked="0"/>
    </xf>
    <xf numFmtId="0" fontId="3" fillId="0" borderId="6" xfId="11" applyFont="1" applyFill="1" applyBorder="1" applyAlignment="1" applyProtection="1">
      <alignment vertical="center" wrapText="1"/>
      <protection locked="0"/>
    </xf>
    <xf numFmtId="2" fontId="3" fillId="0" borderId="10" xfId="11" applyNumberFormat="1" applyFont="1" applyFill="1" applyBorder="1" applyAlignment="1" applyProtection="1">
      <alignment vertical="center" wrapText="1"/>
      <protection locked="0"/>
    </xf>
    <xf numFmtId="2" fontId="3" fillId="0" borderId="11" xfId="11" applyNumberFormat="1" applyFont="1" applyFill="1" applyBorder="1" applyAlignment="1" applyProtection="1">
      <alignment vertical="center" wrapText="1"/>
      <protection locked="0"/>
    </xf>
    <xf numFmtId="2" fontId="3" fillId="0" borderId="12" xfId="11" applyNumberFormat="1" applyFont="1" applyFill="1" applyBorder="1" applyAlignment="1" applyProtection="1">
      <alignment vertical="center" wrapText="1"/>
      <protection locked="0"/>
    </xf>
    <xf numFmtId="0" fontId="3" fillId="0" borderId="3" xfId="11" applyFont="1" applyFill="1" applyBorder="1" applyAlignment="1" applyProtection="1">
      <alignment horizontal="center" vertical="center"/>
      <protection locked="0"/>
    </xf>
    <xf numFmtId="0" fontId="3" fillId="0" borderId="3" xfId="11" applyFont="1" applyFill="1" applyBorder="1" applyAlignment="1" applyProtection="1">
      <alignment horizontal="center" vertical="center" wrapText="1"/>
      <protection locked="0"/>
    </xf>
    <xf numFmtId="0" fontId="14" fillId="0" borderId="14" xfId="11" applyFont="1" applyBorder="1" applyAlignment="1">
      <alignment horizontal="left" vertical="top" wrapText="1"/>
    </xf>
    <xf numFmtId="0" fontId="14" fillId="0" borderId="7" xfId="11" applyFont="1" applyBorder="1" applyAlignment="1">
      <alignment horizontal="left" vertical="top" wrapText="1"/>
    </xf>
    <xf numFmtId="0" fontId="3" fillId="0" borderId="14" xfId="11" applyFont="1" applyFill="1" applyBorder="1" applyAlignment="1" applyProtection="1">
      <alignment vertical="center" wrapText="1"/>
      <protection locked="0"/>
    </xf>
    <xf numFmtId="2" fontId="3" fillId="0" borderId="7" xfId="11" applyNumberFormat="1" applyFont="1" applyFill="1" applyBorder="1" applyAlignment="1" applyProtection="1">
      <alignment vertical="center" wrapText="1"/>
      <protection locked="0"/>
    </xf>
    <xf numFmtId="0" fontId="3" fillId="0" borderId="8" xfId="11" applyFont="1" applyFill="1" applyBorder="1" applyAlignment="1" applyProtection="1">
      <alignment vertical="center" wrapText="1"/>
      <protection locked="0"/>
    </xf>
    <xf numFmtId="0" fontId="3" fillId="0" borderId="9" xfId="11" applyFont="1" applyFill="1" applyBorder="1" applyAlignment="1" applyProtection="1">
      <alignment vertical="center" wrapText="1"/>
      <protection locked="0"/>
    </xf>
    <xf numFmtId="0" fontId="3" fillId="0" borderId="2" xfId="11" applyFont="1" applyFill="1" applyBorder="1" applyAlignment="1" applyProtection="1">
      <alignment vertical="center" wrapText="1"/>
      <protection locked="0"/>
    </xf>
    <xf numFmtId="0" fontId="14" fillId="0" borderId="1" xfId="11" applyFont="1" applyBorder="1" applyAlignment="1">
      <alignment horizontal="left" wrapText="1"/>
    </xf>
    <xf numFmtId="0" fontId="14" fillId="0" borderId="14" xfId="11" applyFont="1" applyBorder="1" applyAlignment="1">
      <alignment horizontal="left" vertical="center"/>
    </xf>
    <xf numFmtId="0" fontId="14" fillId="0" borderId="7" xfId="11" applyFont="1" applyBorder="1" applyAlignment="1">
      <alignment horizontal="left" vertical="center"/>
    </xf>
    <xf numFmtId="0" fontId="4" fillId="6" borderId="14" xfId="11" applyFont="1" applyFill="1" applyBorder="1" applyAlignment="1" applyProtection="1">
      <alignment horizontal="left" vertical="center" wrapText="1"/>
      <protection locked="0"/>
    </xf>
    <xf numFmtId="0" fontId="4" fillId="6" borderId="12" xfId="11" applyFont="1" applyFill="1" applyBorder="1" applyAlignment="1" applyProtection="1">
      <alignment horizontal="left" vertical="center" wrapText="1"/>
      <protection locked="0"/>
    </xf>
    <xf numFmtId="0" fontId="3" fillId="0" borderId="7" xfId="11" applyFont="1" applyFill="1" applyBorder="1" applyAlignment="1" applyProtection="1">
      <alignment horizontal="left" vertical="center" wrapText="1"/>
      <protection locked="0"/>
    </xf>
    <xf numFmtId="0" fontId="3" fillId="0" borderId="14" xfId="11" applyFont="1" applyBorder="1" applyAlignment="1" applyProtection="1">
      <alignment horizontal="left" vertical="top" wrapText="1"/>
      <protection locked="0"/>
    </xf>
    <xf numFmtId="0" fontId="3" fillId="0" borderId="3" xfId="11" applyFont="1" applyBorder="1" applyAlignment="1" applyProtection="1">
      <alignment horizontal="left" vertical="top" wrapText="1"/>
      <protection locked="0"/>
    </xf>
    <xf numFmtId="0" fontId="4" fillId="5" borderId="14" xfId="15" applyFont="1" applyFill="1" applyBorder="1" applyAlignment="1" applyProtection="1">
      <alignment horizontal="left" vertical="center" wrapText="1"/>
      <protection locked="0"/>
    </xf>
    <xf numFmtId="0" fontId="4" fillId="5" borderId="3" xfId="15" applyFont="1" applyFill="1" applyBorder="1" applyAlignment="1" applyProtection="1">
      <alignment horizontal="left" vertical="center" wrapText="1"/>
      <protection locked="0"/>
    </xf>
    <xf numFmtId="0" fontId="3" fillId="0" borderId="1" xfId="11" applyFont="1" applyFill="1" applyBorder="1" applyAlignment="1" applyProtection="1">
      <alignment horizontal="left" vertical="top" wrapText="1"/>
      <protection locked="0"/>
    </xf>
    <xf numFmtId="2" fontId="3" fillId="0" borderId="8" xfId="11" applyNumberFormat="1" applyFont="1" applyFill="1" applyBorder="1" applyAlignment="1" applyProtection="1">
      <alignment vertical="center" wrapText="1"/>
      <protection locked="0"/>
    </xf>
    <xf numFmtId="2" fontId="3" fillId="0" borderId="9" xfId="11" applyNumberFormat="1" applyFont="1" applyFill="1" applyBorder="1" applyAlignment="1" applyProtection="1">
      <alignment vertical="center" wrapText="1"/>
      <protection locked="0"/>
    </xf>
    <xf numFmtId="2" fontId="3" fillId="0" borderId="2" xfId="11" applyNumberFormat="1" applyFont="1" applyFill="1" applyBorder="1" applyAlignment="1" applyProtection="1">
      <alignment vertical="center" wrapText="1"/>
      <protection locked="0"/>
    </xf>
    <xf numFmtId="0" fontId="14" fillId="3" borderId="1" xfId="11" applyFont="1" applyFill="1" applyBorder="1" applyAlignment="1">
      <alignment horizontal="left" vertical="top" wrapText="1"/>
    </xf>
    <xf numFmtId="0" fontId="4" fillId="7" borderId="14" xfId="11" applyFont="1" applyFill="1" applyBorder="1" applyAlignment="1" applyProtection="1">
      <alignment horizontal="left" vertical="center" wrapText="1"/>
      <protection locked="0"/>
    </xf>
    <xf numFmtId="0" fontId="4" fillId="7" borderId="3" xfId="11" applyFont="1" applyFill="1" applyBorder="1" applyAlignment="1" applyProtection="1">
      <alignment horizontal="left" vertical="center" wrapText="1"/>
      <protection locked="0"/>
    </xf>
    <xf numFmtId="0" fontId="2" fillId="0" borderId="1" xfId="11" applyFont="1" applyBorder="1" applyAlignment="1">
      <alignment horizontal="left" vertical="top" wrapText="1"/>
    </xf>
    <xf numFmtId="0" fontId="3" fillId="0" borderId="8" xfId="11" applyFont="1" applyFill="1" applyBorder="1" applyAlignment="1" applyProtection="1">
      <alignment horizontal="center" vertical="center" wrapText="1"/>
      <protection locked="0"/>
    </xf>
    <xf numFmtId="0" fontId="3" fillId="0" borderId="9" xfId="11" applyFont="1" applyFill="1" applyBorder="1" applyAlignment="1" applyProtection="1">
      <alignment horizontal="center" vertical="center" wrapText="1"/>
      <protection locked="0"/>
    </xf>
    <xf numFmtId="0" fontId="3" fillId="0" borderId="2" xfId="11" applyFont="1" applyFill="1" applyBorder="1" applyAlignment="1" applyProtection="1">
      <alignment horizontal="center" vertical="center" wrapText="1"/>
      <protection locked="0"/>
    </xf>
    <xf numFmtId="0" fontId="3" fillId="3" borderId="8" xfId="11" applyFont="1" applyFill="1" applyBorder="1" applyAlignment="1" applyProtection="1">
      <alignment vertical="center" wrapText="1"/>
      <protection locked="0"/>
    </xf>
    <xf numFmtId="0" fontId="3" fillId="3" borderId="9" xfId="11" applyFont="1" applyFill="1" applyBorder="1" applyAlignment="1" applyProtection="1">
      <alignment vertical="center" wrapText="1"/>
      <protection locked="0"/>
    </xf>
    <xf numFmtId="0" fontId="3" fillId="3" borderId="2" xfId="11" applyFont="1" applyFill="1" applyBorder="1" applyAlignment="1" applyProtection="1">
      <alignment vertical="center" wrapText="1"/>
      <protection locked="0"/>
    </xf>
    <xf numFmtId="0" fontId="2" fillId="0" borderId="14" xfId="11" applyFont="1" applyBorder="1" applyAlignment="1">
      <alignment horizontal="left" vertical="center"/>
    </xf>
    <xf numFmtId="0" fontId="2" fillId="0" borderId="7" xfId="11" applyFont="1" applyBorder="1" applyAlignment="1">
      <alignment horizontal="left" vertical="center"/>
    </xf>
    <xf numFmtId="0" fontId="3" fillId="3" borderId="1" xfId="11" applyFont="1" applyFill="1" applyBorder="1" applyAlignment="1" applyProtection="1">
      <alignment vertical="center" wrapText="1"/>
      <protection locked="0"/>
    </xf>
    <xf numFmtId="0" fontId="4" fillId="5" borderId="14" xfId="11" applyFont="1" applyFill="1" applyBorder="1" applyAlignment="1" applyProtection="1">
      <alignment horizontal="left" vertical="center" wrapText="1"/>
      <protection locked="0"/>
    </xf>
    <xf numFmtId="0" fontId="4" fillId="5" borderId="3" xfId="11" applyFont="1" applyFill="1" applyBorder="1" applyAlignment="1" applyProtection="1">
      <alignment horizontal="left" vertical="center" wrapText="1"/>
      <protection locked="0"/>
    </xf>
    <xf numFmtId="0" fontId="2" fillId="0" borderId="1" xfId="11" applyFont="1" applyBorder="1" applyAlignment="1">
      <alignment horizontal="left"/>
    </xf>
    <xf numFmtId="0" fontId="2" fillId="0" borderId="14" xfId="11" applyFont="1" applyBorder="1" applyAlignment="1">
      <alignment horizontal="left" wrapText="1"/>
    </xf>
    <xf numFmtId="0" fontId="2" fillId="0" borderId="7" xfId="11" applyFont="1" applyBorder="1" applyAlignment="1">
      <alignment horizontal="left" wrapText="1"/>
    </xf>
    <xf numFmtId="0" fontId="4" fillId="0" borderId="14" xfId="11" applyFont="1" applyFill="1" applyBorder="1" applyAlignment="1" applyProtection="1">
      <alignment horizontal="center" vertical="center" wrapText="1"/>
      <protection locked="0"/>
    </xf>
    <xf numFmtId="0" fontId="4" fillId="0" borderId="7" xfId="11" applyFont="1" applyFill="1" applyBorder="1" applyAlignment="1" applyProtection="1">
      <alignment horizontal="center" vertical="center" wrapText="1"/>
      <protection locked="0"/>
    </xf>
    <xf numFmtId="0" fontId="3" fillId="3" borderId="8" xfId="11" applyFont="1" applyFill="1" applyBorder="1" applyAlignment="1" applyProtection="1">
      <alignment horizontal="center" vertical="center" wrapText="1"/>
      <protection locked="0"/>
    </xf>
    <xf numFmtId="0" fontId="3" fillId="3" borderId="9" xfId="11" applyFont="1" applyFill="1" applyBorder="1" applyAlignment="1" applyProtection="1">
      <alignment horizontal="center" vertical="center" wrapText="1"/>
      <protection locked="0"/>
    </xf>
    <xf numFmtId="0" fontId="3" fillId="3" borderId="2" xfId="11" applyFont="1" applyFill="1" applyBorder="1" applyAlignment="1" applyProtection="1">
      <alignment horizontal="center" vertical="center" wrapText="1"/>
      <protection locked="0"/>
    </xf>
    <xf numFmtId="0" fontId="3" fillId="0" borderId="8" xfId="11" applyFont="1" applyBorder="1" applyAlignment="1" applyProtection="1">
      <alignment vertical="center" wrapText="1"/>
      <protection locked="0"/>
    </xf>
    <xf numFmtId="0" fontId="3" fillId="0" borderId="9" xfId="11" applyFont="1" applyBorder="1" applyAlignment="1" applyProtection="1">
      <alignment vertical="center" wrapText="1"/>
      <protection locked="0"/>
    </xf>
    <xf numFmtId="0" fontId="3" fillId="0" borderId="2" xfId="11" applyFont="1" applyBorder="1" applyAlignment="1" applyProtection="1">
      <alignment vertical="center" wrapText="1"/>
      <protection locked="0"/>
    </xf>
    <xf numFmtId="0" fontId="14" fillId="3" borderId="8" xfId="11" applyFont="1" applyFill="1" applyBorder="1" applyAlignment="1" applyProtection="1">
      <alignment vertical="center" wrapText="1"/>
      <protection locked="0"/>
    </xf>
    <xf numFmtId="0" fontId="14" fillId="3" borderId="9" xfId="11" applyFont="1" applyFill="1" applyBorder="1" applyAlignment="1" applyProtection="1">
      <alignment vertical="center" wrapText="1"/>
      <protection locked="0"/>
    </xf>
    <xf numFmtId="0" fontId="14" fillId="3" borderId="2" xfId="11" applyFont="1" applyFill="1" applyBorder="1" applyAlignment="1" applyProtection="1">
      <alignment vertical="center" wrapText="1"/>
      <protection locked="0"/>
    </xf>
    <xf numFmtId="0" fontId="14" fillId="0" borderId="14" xfId="11" applyFont="1" applyBorder="1" applyAlignment="1">
      <alignment horizontal="left"/>
    </xf>
    <xf numFmtId="0" fontId="14" fillId="0" borderId="7" xfId="11" applyFont="1" applyBorder="1" applyAlignment="1">
      <alignment horizontal="left"/>
    </xf>
    <xf numFmtId="0" fontId="4" fillId="0" borderId="14" xfId="8" applyFont="1" applyFill="1" applyBorder="1" applyAlignment="1">
      <alignment horizontal="right" vertical="center"/>
    </xf>
    <xf numFmtId="0" fontId="4" fillId="0" borderId="3" xfId="8" applyFont="1" applyFill="1" applyBorder="1" applyAlignment="1">
      <alignment horizontal="right" vertical="center"/>
    </xf>
    <xf numFmtId="0" fontId="4" fillId="0" borderId="7" xfId="8" applyFont="1" applyFill="1" applyBorder="1" applyAlignment="1">
      <alignment horizontal="right" vertical="center"/>
    </xf>
    <xf numFmtId="0" fontId="21" fillId="0" borderId="13" xfId="0" applyFont="1" applyBorder="1" applyAlignment="1">
      <alignment horizontal="center" vertical="center"/>
    </xf>
    <xf numFmtId="0" fontId="4" fillId="9" borderId="14" xfId="0" applyFont="1" applyFill="1" applyBorder="1" applyAlignment="1">
      <alignment horizontal="left" vertical="center"/>
    </xf>
    <xf numFmtId="0" fontId="4" fillId="9" borderId="3" xfId="0" applyFont="1" applyFill="1" applyBorder="1" applyAlignment="1">
      <alignment horizontal="left" vertical="center"/>
    </xf>
    <xf numFmtId="0" fontId="4" fillId="9" borderId="7" xfId="0" applyFont="1" applyFill="1" applyBorder="1" applyAlignment="1">
      <alignment horizontal="left" vertical="center"/>
    </xf>
    <xf numFmtId="0" fontId="4" fillId="9" borderId="14" xfId="6" applyFont="1" applyFill="1" applyBorder="1" applyAlignment="1">
      <alignment horizontal="left" vertical="center" wrapText="1"/>
    </xf>
    <xf numFmtId="0" fontId="4" fillId="9" borderId="3" xfId="6" applyFont="1" applyFill="1" applyBorder="1" applyAlignment="1">
      <alignment horizontal="left" vertical="center" wrapText="1"/>
    </xf>
    <xf numFmtId="0" fontId="4" fillId="9" borderId="7" xfId="6" applyFont="1" applyFill="1" applyBorder="1" applyAlignment="1">
      <alignment horizontal="left" vertical="center" wrapText="1"/>
    </xf>
    <xf numFmtId="0" fontId="15" fillId="9" borderId="14" xfId="0" applyFont="1" applyFill="1" applyBorder="1" applyAlignment="1">
      <alignment horizontal="left" vertical="center"/>
    </xf>
    <xf numFmtId="0" fontId="15" fillId="9" borderId="3" xfId="0" applyFont="1" applyFill="1" applyBorder="1" applyAlignment="1">
      <alignment horizontal="left" vertical="center"/>
    </xf>
    <xf numFmtId="0" fontId="4" fillId="9" borderId="14" xfId="8" applyFont="1" applyFill="1" applyBorder="1" applyAlignment="1">
      <alignment horizontal="left" vertical="center"/>
    </xf>
    <xf numFmtId="0" fontId="4" fillId="9" borderId="3" xfId="8" applyFont="1" applyFill="1" applyBorder="1" applyAlignment="1">
      <alignment horizontal="left" vertical="center"/>
    </xf>
    <xf numFmtId="0" fontId="4" fillId="9" borderId="7" xfId="8" applyFont="1" applyFill="1" applyBorder="1" applyAlignment="1">
      <alignment horizontal="left" vertical="center"/>
    </xf>
    <xf numFmtId="0" fontId="15" fillId="9" borderId="14" xfId="6" applyFont="1" applyFill="1" applyBorder="1" applyAlignment="1">
      <alignment horizontal="left" vertical="center" wrapText="1"/>
    </xf>
    <xf numFmtId="0" fontId="15" fillId="9" borderId="3" xfId="6" applyFont="1" applyFill="1" applyBorder="1" applyAlignment="1">
      <alignment horizontal="left" vertical="center" wrapText="1"/>
    </xf>
    <xf numFmtId="0" fontId="15" fillId="9" borderId="7" xfId="6" applyFont="1" applyFill="1" applyBorder="1" applyAlignment="1">
      <alignment horizontal="left" vertical="center" wrapText="1"/>
    </xf>
    <xf numFmtId="0" fontId="15" fillId="9" borderId="7" xfId="0" applyFont="1" applyFill="1" applyBorder="1" applyAlignment="1">
      <alignment horizontal="left" vertical="center"/>
    </xf>
    <xf numFmtId="0" fontId="7" fillId="9" borderId="14" xfId="6" applyFont="1" applyFill="1" applyBorder="1" applyAlignment="1">
      <alignment horizontal="left" vertical="center" wrapText="1"/>
    </xf>
    <xf numFmtId="0" fontId="7" fillId="9" borderId="3" xfId="6" applyFont="1" applyFill="1" applyBorder="1" applyAlignment="1">
      <alignment horizontal="left" vertical="center" wrapText="1"/>
    </xf>
    <xf numFmtId="0" fontId="28" fillId="0" borderId="14" xfId="0" applyFont="1" applyBorder="1" applyAlignment="1">
      <alignment horizontal="left" wrapText="1"/>
    </xf>
    <xf numFmtId="0" fontId="28" fillId="0" borderId="3" xfId="0" applyFont="1" applyBorder="1" applyAlignment="1">
      <alignment horizontal="left" wrapText="1"/>
    </xf>
    <xf numFmtId="0" fontId="28" fillId="0" borderId="7" xfId="0" applyFont="1" applyBorder="1" applyAlignment="1">
      <alignment horizontal="left" wrapText="1"/>
    </xf>
    <xf numFmtId="2" fontId="0" fillId="0" borderId="0" xfId="0" applyNumberFormat="1" applyFont="1" applyAlignment="1">
      <alignment horizontal="left"/>
    </xf>
    <xf numFmtId="0" fontId="30" fillId="0" borderId="14" xfId="0" applyFont="1" applyBorder="1" applyAlignment="1">
      <alignment horizontal="right" wrapText="1"/>
    </xf>
    <xf numFmtId="0" fontId="30" fillId="0" borderId="3" xfId="0" applyFont="1" applyBorder="1" applyAlignment="1">
      <alignment horizontal="right" wrapText="1"/>
    </xf>
    <xf numFmtId="0" fontId="30" fillId="0" borderId="7" xfId="0" applyFont="1" applyBorder="1" applyAlignment="1">
      <alignment horizontal="right" wrapText="1"/>
    </xf>
    <xf numFmtId="0" fontId="30" fillId="10" borderId="14" xfId="0" applyFont="1" applyFill="1" applyBorder="1" applyAlignment="1">
      <alignment horizontal="left" wrapText="1"/>
    </xf>
    <xf numFmtId="0" fontId="30" fillId="10" borderId="3" xfId="0" applyFont="1" applyFill="1" applyBorder="1" applyAlignment="1">
      <alignment horizontal="left" wrapText="1"/>
    </xf>
    <xf numFmtId="0" fontId="30" fillId="10" borderId="7" xfId="0" applyFont="1" applyFill="1" applyBorder="1" applyAlignment="1">
      <alignment horizontal="left" wrapText="1"/>
    </xf>
    <xf numFmtId="0" fontId="30" fillId="0" borderId="14" xfId="0" applyFont="1" applyBorder="1" applyAlignment="1">
      <alignment horizontal="left" wrapText="1"/>
    </xf>
    <xf numFmtId="0" fontId="30" fillId="0" borderId="3" xfId="0" applyFont="1" applyBorder="1" applyAlignment="1">
      <alignment horizontal="left" wrapText="1"/>
    </xf>
    <xf numFmtId="0" fontId="30" fillId="0" borderId="7" xfId="0" applyFont="1" applyBorder="1" applyAlignment="1">
      <alignment horizontal="left" wrapText="1"/>
    </xf>
    <xf numFmtId="0" fontId="30" fillId="0" borderId="1" xfId="0" applyFont="1" applyBorder="1" applyAlignment="1">
      <alignment horizontal="left" wrapText="1"/>
    </xf>
    <xf numFmtId="0" fontId="30" fillId="10" borderId="14" xfId="0" applyFont="1" applyFill="1" applyBorder="1" applyAlignment="1">
      <alignment horizontal="left" vertical="center" wrapText="1"/>
    </xf>
    <xf numFmtId="0" fontId="30" fillId="10" borderId="3" xfId="0" applyFont="1" applyFill="1" applyBorder="1" applyAlignment="1">
      <alignment horizontal="left" vertical="center" wrapText="1"/>
    </xf>
    <xf numFmtId="0" fontId="30" fillId="10" borderId="7" xfId="0" applyFont="1" applyFill="1" applyBorder="1" applyAlignment="1">
      <alignment horizontal="left" vertical="center" wrapText="1"/>
    </xf>
    <xf numFmtId="0" fontId="31" fillId="0" borderId="13" xfId="0" applyFont="1" applyBorder="1" applyAlignment="1">
      <alignment horizontal="center" wrapText="1"/>
    </xf>
    <xf numFmtId="0" fontId="28" fillId="3" borderId="14" xfId="10" applyFont="1" applyFill="1" applyBorder="1" applyAlignment="1">
      <alignment vertical="center" wrapText="1"/>
    </xf>
    <xf numFmtId="0" fontId="28" fillId="3" borderId="3" xfId="10" applyFont="1" applyFill="1" applyBorder="1" applyAlignment="1">
      <alignment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30" fillId="0" borderId="2" xfId="0" applyFont="1" applyFill="1" applyBorder="1" applyAlignment="1">
      <alignment horizontal="center" vertical="center" wrapText="1"/>
    </xf>
  </cellXfs>
  <cellStyles count="20">
    <cellStyle name="Hipersaite" xfId="19" builtinId="8"/>
    <cellStyle name="Normal 2" xfId="1" xr:uid="{00000000-0005-0000-0000-000002000000}"/>
    <cellStyle name="Normal 2 2" xfId="2" xr:uid="{00000000-0005-0000-0000-000003000000}"/>
    <cellStyle name="Normal 2 3" xfId="17" xr:uid="{00000000-0005-0000-0000-000004000000}"/>
    <cellStyle name="Normal 2 6" xfId="3" xr:uid="{00000000-0005-0000-0000-000005000000}"/>
    <cellStyle name="Normal 3" xfId="4" xr:uid="{00000000-0005-0000-0000-000006000000}"/>
    <cellStyle name="Normal 4" xfId="18" xr:uid="{00000000-0005-0000-0000-000007000000}"/>
    <cellStyle name="Normal 5" xfId="16" xr:uid="{00000000-0005-0000-0000-000008000000}"/>
    <cellStyle name="Parastais 2" xfId="5" xr:uid="{00000000-0005-0000-0000-000009000000}"/>
    <cellStyle name="Parastais 2 2" xfId="6" xr:uid="{00000000-0005-0000-0000-00000A000000}"/>
    <cellStyle name="Parastais 2 3" xfId="7" xr:uid="{00000000-0005-0000-0000-00000B000000}"/>
    <cellStyle name="Parastais 2 4" xfId="8" xr:uid="{00000000-0005-0000-0000-00000C000000}"/>
    <cellStyle name="Parastais 2 5" xfId="9" xr:uid="{00000000-0005-0000-0000-00000D000000}"/>
    <cellStyle name="Parastais 3" xfId="10" xr:uid="{00000000-0005-0000-0000-00000E000000}"/>
    <cellStyle name="Parastais 4" xfId="11" xr:uid="{00000000-0005-0000-0000-00000F000000}"/>
    <cellStyle name="Parastais 5" xfId="12" xr:uid="{00000000-0005-0000-0000-000010000000}"/>
    <cellStyle name="Parastais_Lapa1" xfId="15" xr:uid="{00000000-0005-0000-0000-000011000000}"/>
    <cellStyle name="Parasts" xfId="0" builtinId="0"/>
    <cellStyle name="Procenti 2" xfId="13" xr:uid="{00000000-0005-0000-0000-000012000000}"/>
    <cellStyle name="Procenti 2 2" xfId="14" xr:uid="{00000000-0005-0000-0000-000013000000}"/>
  </cellStyles>
  <dxfs count="0"/>
  <tableStyles count="0" defaultTableStyle="TableStyleMedium2" defaultPivotStyle="PivotStyleLight16"/>
  <colors>
    <mruColors>
      <color rgb="FFCCFF66"/>
      <color rgb="FF99FF99"/>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O359"/>
  <sheetViews>
    <sheetView tabSelected="1" workbookViewId="0">
      <pane ySplit="3" topLeftCell="A4" activePane="bottomLeft" state="frozen"/>
      <selection pane="bottomLeft" activeCell="R193" sqref="R193"/>
    </sheetView>
  </sheetViews>
  <sheetFormatPr defaultRowHeight="15" x14ac:dyDescent="0.25"/>
  <cols>
    <col min="2" max="2" width="25.85546875" style="118" customWidth="1"/>
    <col min="3" max="3" width="55.7109375" customWidth="1"/>
    <col min="4" max="4" width="13.28515625" customWidth="1"/>
    <col min="5" max="5" width="9.140625" style="336"/>
    <col min="6" max="6" width="14.28515625" style="336" customWidth="1"/>
    <col min="7" max="7" width="19.5703125" customWidth="1"/>
    <col min="8" max="8" width="18.5703125" style="116" customWidth="1"/>
    <col min="9" max="9" width="14.28515625" style="336" customWidth="1"/>
    <col min="10" max="10" width="10.28515625" style="336" customWidth="1"/>
  </cols>
  <sheetData>
    <row r="1" spans="1:15" s="116" customFormat="1" x14ac:dyDescent="0.25">
      <c r="B1" s="118"/>
      <c r="E1" s="336"/>
      <c r="F1" s="336"/>
      <c r="I1" s="336"/>
      <c r="J1" s="336"/>
    </row>
    <row r="2" spans="1:15" s="116" customFormat="1" x14ac:dyDescent="0.25">
      <c r="A2" s="446" t="s">
        <v>1523</v>
      </c>
      <c r="B2" s="446"/>
      <c r="C2" s="446"/>
      <c r="D2" s="446"/>
      <c r="E2" s="446"/>
      <c r="F2" s="446"/>
      <c r="G2" s="446"/>
      <c r="H2" s="446"/>
      <c r="I2" s="446"/>
      <c r="J2" s="446"/>
      <c r="K2" s="446"/>
      <c r="L2" s="446"/>
      <c r="M2" s="446"/>
      <c r="N2" s="446"/>
      <c r="O2" s="446"/>
    </row>
    <row r="3" spans="1:15" ht="63.75" x14ac:dyDescent="0.25">
      <c r="A3" s="128" t="s">
        <v>0</v>
      </c>
      <c r="B3" s="128" t="s">
        <v>1</v>
      </c>
      <c r="C3" s="128" t="s">
        <v>2</v>
      </c>
      <c r="D3" s="2" t="s">
        <v>3</v>
      </c>
      <c r="E3" s="2" t="s">
        <v>4</v>
      </c>
      <c r="F3" s="28" t="s">
        <v>5</v>
      </c>
      <c r="G3" s="129" t="s">
        <v>1530</v>
      </c>
      <c r="H3" s="129" t="s">
        <v>1521</v>
      </c>
      <c r="I3" s="225" t="s">
        <v>1522</v>
      </c>
      <c r="J3" s="225" t="s">
        <v>1520</v>
      </c>
      <c r="K3" s="129" t="s">
        <v>1090</v>
      </c>
      <c r="L3" s="6" t="s">
        <v>1514</v>
      </c>
      <c r="M3" s="6" t="s">
        <v>1515</v>
      </c>
      <c r="N3" s="6" t="s">
        <v>1516</v>
      </c>
      <c r="O3" s="7" t="s">
        <v>9</v>
      </c>
    </row>
    <row r="4" spans="1:15" hidden="1" x14ac:dyDescent="0.25">
      <c r="A4" s="130" t="s">
        <v>1214</v>
      </c>
      <c r="B4" s="458" t="s">
        <v>1201</v>
      </c>
      <c r="C4" s="459"/>
      <c r="D4" s="459"/>
      <c r="E4" s="459"/>
      <c r="F4" s="459"/>
      <c r="G4" s="459"/>
      <c r="H4" s="459"/>
      <c r="I4" s="459"/>
      <c r="J4" s="459"/>
      <c r="K4" s="459"/>
      <c r="L4" s="198"/>
      <c r="M4" s="198"/>
      <c r="N4" s="198"/>
      <c r="O4" s="198"/>
    </row>
    <row r="5" spans="1:15" ht="33.75" hidden="1" customHeight="1" x14ac:dyDescent="0.25">
      <c r="A5" s="453">
        <v>1</v>
      </c>
      <c r="B5" s="460" t="s">
        <v>10</v>
      </c>
      <c r="C5" s="175" t="s">
        <v>11</v>
      </c>
      <c r="D5" s="460"/>
      <c r="E5" s="454" t="s">
        <v>12</v>
      </c>
      <c r="F5" s="465">
        <v>2200</v>
      </c>
      <c r="G5" s="9"/>
      <c r="H5" s="390"/>
      <c r="I5" s="15"/>
      <c r="J5" s="15"/>
      <c r="K5" s="199"/>
      <c r="L5" s="5"/>
      <c r="M5" s="5"/>
      <c r="N5" s="5"/>
      <c r="O5" s="5"/>
    </row>
    <row r="6" spans="1:15" ht="40.5" hidden="1" customHeight="1" x14ac:dyDescent="0.25">
      <c r="A6" s="468"/>
      <c r="B6" s="461"/>
      <c r="C6" s="175" t="s">
        <v>13</v>
      </c>
      <c r="D6" s="461"/>
      <c r="E6" s="455"/>
      <c r="F6" s="466"/>
      <c r="G6" s="9"/>
      <c r="H6" s="390"/>
      <c r="I6" s="15"/>
      <c r="J6" s="15"/>
      <c r="K6" s="199"/>
      <c r="L6" s="5"/>
      <c r="M6" s="5"/>
      <c r="N6" s="5"/>
      <c r="O6" s="5"/>
    </row>
    <row r="7" spans="1:15" hidden="1" x14ac:dyDescent="0.25">
      <c r="A7" s="468"/>
      <c r="B7" s="461"/>
      <c r="C7" s="175" t="s">
        <v>14</v>
      </c>
      <c r="D7" s="461"/>
      <c r="E7" s="455"/>
      <c r="F7" s="466"/>
      <c r="G7" s="9"/>
      <c r="H7" s="390"/>
      <c r="I7" s="15"/>
      <c r="J7" s="15"/>
      <c r="K7" s="199"/>
      <c r="L7" s="5"/>
      <c r="M7" s="5"/>
      <c r="N7" s="5"/>
      <c r="O7" s="5"/>
    </row>
    <row r="8" spans="1:15" hidden="1" x14ac:dyDescent="0.25">
      <c r="A8" s="468"/>
      <c r="B8" s="461"/>
      <c r="C8" s="175" t="s">
        <v>15</v>
      </c>
      <c r="D8" s="461"/>
      <c r="E8" s="455"/>
      <c r="F8" s="466"/>
      <c r="G8" s="8"/>
      <c r="H8" s="390"/>
      <c r="I8" s="15"/>
      <c r="J8" s="15"/>
      <c r="K8" s="199"/>
      <c r="L8" s="5"/>
      <c r="M8" s="379"/>
      <c r="N8" s="379"/>
      <c r="O8" s="5"/>
    </row>
    <row r="9" spans="1:15" hidden="1" x14ac:dyDescent="0.25">
      <c r="A9" s="468"/>
      <c r="B9" s="461"/>
      <c r="C9" s="175" t="s">
        <v>16</v>
      </c>
      <c r="D9" s="461"/>
      <c r="E9" s="455"/>
      <c r="F9" s="466"/>
      <c r="G9" s="9"/>
      <c r="H9" s="390"/>
      <c r="I9" s="15"/>
      <c r="J9" s="15"/>
      <c r="K9" s="199"/>
      <c r="L9" s="5"/>
      <c r="M9" s="5"/>
      <c r="N9" s="5"/>
      <c r="O9" s="5"/>
    </row>
    <row r="10" spans="1:15" hidden="1" x14ac:dyDescent="0.25">
      <c r="A10" s="468"/>
      <c r="B10" s="461"/>
      <c r="C10" s="175" t="s">
        <v>17</v>
      </c>
      <c r="D10" s="461"/>
      <c r="E10" s="455"/>
      <c r="F10" s="466"/>
      <c r="G10" s="9"/>
      <c r="H10" s="390"/>
      <c r="I10" s="15"/>
      <c r="J10" s="15"/>
      <c r="K10" s="199"/>
      <c r="L10" s="5"/>
      <c r="M10" s="5"/>
      <c r="N10" s="5"/>
      <c r="O10" s="5"/>
    </row>
    <row r="11" spans="1:15" hidden="1" x14ac:dyDescent="0.25">
      <c r="A11" s="468"/>
      <c r="B11" s="461"/>
      <c r="C11" s="175" t="s">
        <v>18</v>
      </c>
      <c r="D11" s="461"/>
      <c r="E11" s="455"/>
      <c r="F11" s="466"/>
      <c r="G11" s="9"/>
      <c r="H11" s="390"/>
      <c r="I11" s="15"/>
      <c r="J11" s="15"/>
      <c r="K11" s="199"/>
      <c r="L11" s="5"/>
      <c r="M11" s="5"/>
      <c r="N11" s="5"/>
      <c r="O11" s="5"/>
    </row>
    <row r="12" spans="1:15" ht="38.25" hidden="1" x14ac:dyDescent="0.25">
      <c r="A12" s="468"/>
      <c r="B12" s="461"/>
      <c r="C12" s="175" t="s">
        <v>986</v>
      </c>
      <c r="D12" s="461"/>
      <c r="E12" s="455"/>
      <c r="F12" s="466"/>
      <c r="G12" s="9"/>
      <c r="H12" s="9"/>
      <c r="I12" s="15"/>
      <c r="J12" s="15"/>
      <c r="K12" s="199"/>
      <c r="L12" s="5"/>
      <c r="M12" s="5"/>
      <c r="N12" s="5"/>
      <c r="O12" s="5"/>
    </row>
    <row r="13" spans="1:15" s="1" customFormat="1" ht="25.5" hidden="1" x14ac:dyDescent="0.25">
      <c r="A13" s="469"/>
      <c r="B13" s="462"/>
      <c r="C13" s="175" t="s">
        <v>996</v>
      </c>
      <c r="D13" s="462"/>
      <c r="E13" s="463"/>
      <c r="F13" s="467"/>
      <c r="G13" s="9"/>
      <c r="H13" s="9"/>
      <c r="I13" s="15"/>
      <c r="J13" s="15"/>
      <c r="K13" s="199"/>
      <c r="L13" s="5"/>
      <c r="M13" s="5"/>
      <c r="N13" s="5"/>
      <c r="O13" s="5"/>
    </row>
    <row r="14" spans="1:15" hidden="1" x14ac:dyDescent="0.25">
      <c r="A14" s="452">
        <v>2</v>
      </c>
      <c r="B14" s="464" t="s">
        <v>19</v>
      </c>
      <c r="C14" s="175" t="s">
        <v>20</v>
      </c>
      <c r="D14" s="460"/>
      <c r="E14" s="454" t="s">
        <v>12</v>
      </c>
      <c r="F14" s="465">
        <v>150</v>
      </c>
      <c r="G14" s="9"/>
      <c r="H14" s="9"/>
      <c r="I14" s="15"/>
      <c r="J14" s="15"/>
      <c r="K14" s="199"/>
      <c r="L14" s="5"/>
      <c r="M14" s="5"/>
      <c r="N14" s="5"/>
      <c r="O14" s="5"/>
    </row>
    <row r="15" spans="1:15" hidden="1" x14ac:dyDescent="0.25">
      <c r="A15" s="452"/>
      <c r="B15" s="464"/>
      <c r="C15" s="175" t="s">
        <v>21</v>
      </c>
      <c r="D15" s="461"/>
      <c r="E15" s="455"/>
      <c r="F15" s="466"/>
      <c r="G15" s="9"/>
      <c r="H15" s="9"/>
      <c r="I15" s="15"/>
      <c r="J15" s="15"/>
      <c r="K15" s="199"/>
      <c r="L15" s="5"/>
      <c r="M15" s="5"/>
      <c r="N15" s="5"/>
      <c r="O15" s="5"/>
    </row>
    <row r="16" spans="1:15" hidden="1" x14ac:dyDescent="0.25">
      <c r="A16" s="452"/>
      <c r="B16" s="464"/>
      <c r="C16" s="175" t="s">
        <v>22</v>
      </c>
      <c r="D16" s="461"/>
      <c r="E16" s="455"/>
      <c r="F16" s="466"/>
      <c r="G16" s="9"/>
      <c r="H16" s="9"/>
      <c r="I16" s="15"/>
      <c r="J16" s="15"/>
      <c r="K16" s="199"/>
      <c r="L16" s="5"/>
      <c r="M16" s="5"/>
      <c r="N16" s="5"/>
      <c r="O16" s="5"/>
    </row>
    <row r="17" spans="1:15" hidden="1" x14ac:dyDescent="0.25">
      <c r="A17" s="452"/>
      <c r="B17" s="464"/>
      <c r="C17" s="175" t="s">
        <v>23</v>
      </c>
      <c r="D17" s="461"/>
      <c r="E17" s="455"/>
      <c r="F17" s="466"/>
      <c r="G17" s="9"/>
      <c r="H17" s="9"/>
      <c r="I17" s="15"/>
      <c r="J17" s="15"/>
      <c r="K17" s="199"/>
      <c r="L17" s="5"/>
      <c r="M17" s="5"/>
      <c r="N17" s="5"/>
      <c r="O17" s="5"/>
    </row>
    <row r="18" spans="1:15" hidden="1" x14ac:dyDescent="0.25">
      <c r="A18" s="452"/>
      <c r="B18" s="464"/>
      <c r="C18" s="175" t="s">
        <v>24</v>
      </c>
      <c r="D18" s="461"/>
      <c r="E18" s="455"/>
      <c r="F18" s="466"/>
      <c r="G18" s="9"/>
      <c r="H18" s="9"/>
      <c r="I18" s="15"/>
      <c r="J18" s="15"/>
      <c r="K18" s="199"/>
      <c r="L18" s="5"/>
      <c r="M18" s="5"/>
      <c r="N18" s="5"/>
      <c r="O18" s="5"/>
    </row>
    <row r="19" spans="1:15" hidden="1" x14ac:dyDescent="0.25">
      <c r="A19" s="452"/>
      <c r="B19" s="464"/>
      <c r="C19" s="175" t="s">
        <v>25</v>
      </c>
      <c r="D19" s="461"/>
      <c r="E19" s="455"/>
      <c r="F19" s="466"/>
      <c r="G19" s="9"/>
      <c r="H19" s="9"/>
      <c r="I19" s="15"/>
      <c r="J19" s="15"/>
      <c r="K19" s="199"/>
      <c r="L19" s="5"/>
      <c r="M19" s="5"/>
      <c r="N19" s="5"/>
      <c r="O19" s="5"/>
    </row>
    <row r="20" spans="1:15" hidden="1" x14ac:dyDescent="0.25">
      <c r="A20" s="452"/>
      <c r="B20" s="464"/>
      <c r="C20" s="175" t="s">
        <v>26</v>
      </c>
      <c r="D20" s="461"/>
      <c r="E20" s="455"/>
      <c r="F20" s="466"/>
      <c r="G20" s="9"/>
      <c r="H20" s="9"/>
      <c r="I20" s="15"/>
      <c r="J20" s="15"/>
      <c r="K20" s="199"/>
      <c r="L20" s="5"/>
      <c r="M20" s="5"/>
      <c r="N20" s="5"/>
      <c r="O20" s="5"/>
    </row>
    <row r="21" spans="1:15" hidden="1" x14ac:dyDescent="0.25">
      <c r="A21" s="452"/>
      <c r="B21" s="464"/>
      <c r="C21" s="175" t="s">
        <v>27</v>
      </c>
      <c r="D21" s="461"/>
      <c r="E21" s="455"/>
      <c r="F21" s="466"/>
      <c r="G21" s="9"/>
      <c r="H21" s="9"/>
      <c r="I21" s="15"/>
      <c r="J21" s="15"/>
      <c r="K21" s="199"/>
      <c r="L21" s="5"/>
      <c r="M21" s="5"/>
      <c r="N21" s="5"/>
      <c r="O21" s="5"/>
    </row>
    <row r="22" spans="1:15" hidden="1" x14ac:dyDescent="0.25">
      <c r="A22" s="452"/>
      <c r="B22" s="464"/>
      <c r="C22" s="175" t="s">
        <v>28</v>
      </c>
      <c r="D22" s="461"/>
      <c r="E22" s="455"/>
      <c r="F22" s="466"/>
      <c r="G22" s="9"/>
      <c r="H22" s="9"/>
      <c r="I22" s="15"/>
      <c r="J22" s="15"/>
      <c r="K22" s="199"/>
      <c r="L22" s="5"/>
      <c r="M22" s="5"/>
      <c r="N22" s="5"/>
      <c r="O22" s="5"/>
    </row>
    <row r="23" spans="1:15" s="1" customFormat="1" ht="38.25" hidden="1" x14ac:dyDescent="0.25">
      <c r="A23" s="452"/>
      <c r="B23" s="464"/>
      <c r="C23" s="3" t="s">
        <v>995</v>
      </c>
      <c r="D23" s="461"/>
      <c r="E23" s="455"/>
      <c r="F23" s="466"/>
      <c r="G23" s="9"/>
      <c r="H23" s="9"/>
      <c r="I23" s="15"/>
      <c r="J23" s="15"/>
      <c r="K23" s="199"/>
      <c r="L23" s="5"/>
      <c r="M23" s="5"/>
      <c r="N23" s="5"/>
      <c r="O23" s="5"/>
    </row>
    <row r="24" spans="1:15" ht="25.5" hidden="1" x14ac:dyDescent="0.25">
      <c r="A24" s="452"/>
      <c r="B24" s="464"/>
      <c r="C24" s="182" t="s">
        <v>997</v>
      </c>
      <c r="D24" s="462"/>
      <c r="E24" s="463"/>
      <c r="F24" s="467"/>
      <c r="G24" s="9"/>
      <c r="H24" s="9"/>
      <c r="I24" s="15"/>
      <c r="J24" s="15"/>
      <c r="K24" s="199"/>
      <c r="L24" s="5"/>
      <c r="M24" s="5"/>
      <c r="N24" s="5"/>
      <c r="O24" s="5"/>
    </row>
    <row r="25" spans="1:15" ht="25.5" hidden="1" x14ac:dyDescent="0.25">
      <c r="A25" s="452">
        <v>3</v>
      </c>
      <c r="B25" s="456" t="s">
        <v>29</v>
      </c>
      <c r="C25" s="175" t="s">
        <v>30</v>
      </c>
      <c r="D25" s="460"/>
      <c r="E25" s="454" t="s">
        <v>12</v>
      </c>
      <c r="F25" s="465">
        <v>350</v>
      </c>
      <c r="G25" s="9"/>
      <c r="H25" s="9"/>
      <c r="I25" s="15"/>
      <c r="J25" s="15"/>
      <c r="K25" s="199"/>
      <c r="L25" s="5"/>
      <c r="M25" s="5"/>
      <c r="N25" s="5"/>
      <c r="O25" s="5"/>
    </row>
    <row r="26" spans="1:15" hidden="1" x14ac:dyDescent="0.25">
      <c r="A26" s="452"/>
      <c r="B26" s="456"/>
      <c r="C26" s="175" t="s">
        <v>31</v>
      </c>
      <c r="D26" s="461"/>
      <c r="E26" s="455"/>
      <c r="F26" s="466"/>
      <c r="G26" s="9"/>
      <c r="H26" s="9"/>
      <c r="I26" s="15"/>
      <c r="J26" s="15"/>
      <c r="K26" s="199"/>
      <c r="L26" s="5"/>
      <c r="M26" s="5"/>
      <c r="N26" s="5"/>
      <c r="O26" s="5"/>
    </row>
    <row r="27" spans="1:15" hidden="1" x14ac:dyDescent="0.25">
      <c r="A27" s="452"/>
      <c r="B27" s="456"/>
      <c r="C27" s="175" t="s">
        <v>32</v>
      </c>
      <c r="D27" s="461"/>
      <c r="E27" s="455"/>
      <c r="F27" s="466"/>
      <c r="G27" s="9"/>
      <c r="H27" s="9"/>
      <c r="I27" s="15"/>
      <c r="J27" s="15"/>
      <c r="K27" s="199"/>
      <c r="L27" s="5"/>
      <c r="M27" s="5"/>
      <c r="N27" s="5"/>
      <c r="O27" s="5"/>
    </row>
    <row r="28" spans="1:15" hidden="1" x14ac:dyDescent="0.25">
      <c r="A28" s="452"/>
      <c r="B28" s="456"/>
      <c r="C28" s="175" t="s">
        <v>33</v>
      </c>
      <c r="D28" s="461"/>
      <c r="E28" s="455"/>
      <c r="F28" s="466"/>
      <c r="G28" s="9"/>
      <c r="H28" s="9"/>
      <c r="I28" s="15"/>
      <c r="J28" s="15"/>
      <c r="K28" s="199"/>
      <c r="L28" s="5"/>
      <c r="M28" s="5"/>
      <c r="N28" s="5"/>
      <c r="O28" s="5"/>
    </row>
    <row r="29" spans="1:15" hidden="1" x14ac:dyDescent="0.25">
      <c r="A29" s="452"/>
      <c r="B29" s="456"/>
      <c r="C29" s="175" t="s">
        <v>34</v>
      </c>
      <c r="D29" s="461"/>
      <c r="E29" s="455"/>
      <c r="F29" s="466"/>
      <c r="G29" s="9"/>
      <c r="H29" s="9"/>
      <c r="I29" s="15"/>
      <c r="J29" s="15"/>
      <c r="K29" s="199"/>
      <c r="L29" s="5"/>
      <c r="M29" s="5"/>
      <c r="N29" s="5"/>
      <c r="O29" s="5"/>
    </row>
    <row r="30" spans="1:15" hidden="1" x14ac:dyDescent="0.25">
      <c r="A30" s="452"/>
      <c r="B30" s="456"/>
      <c r="C30" s="175" t="s">
        <v>35</v>
      </c>
      <c r="D30" s="461"/>
      <c r="E30" s="455"/>
      <c r="F30" s="466"/>
      <c r="G30" s="9"/>
      <c r="H30" s="9"/>
      <c r="I30" s="15"/>
      <c r="J30" s="15"/>
      <c r="K30" s="199"/>
      <c r="L30" s="5"/>
      <c r="M30" s="5"/>
      <c r="N30" s="5"/>
      <c r="O30" s="5"/>
    </row>
    <row r="31" spans="1:15" s="1" customFormat="1" ht="38.25" hidden="1" x14ac:dyDescent="0.25">
      <c r="A31" s="453"/>
      <c r="B31" s="457"/>
      <c r="C31" s="175" t="s">
        <v>998</v>
      </c>
      <c r="D31" s="461"/>
      <c r="E31" s="455"/>
      <c r="F31" s="466"/>
      <c r="G31" s="9"/>
      <c r="H31" s="9"/>
      <c r="I31" s="15"/>
      <c r="J31" s="15"/>
      <c r="K31" s="199"/>
      <c r="L31" s="5"/>
      <c r="M31" s="5"/>
      <c r="N31" s="5"/>
      <c r="O31" s="5"/>
    </row>
    <row r="32" spans="1:15" ht="25.5" hidden="1" x14ac:dyDescent="0.25">
      <c r="A32" s="453"/>
      <c r="B32" s="457"/>
      <c r="C32" s="182" t="s">
        <v>999</v>
      </c>
      <c r="D32" s="461"/>
      <c r="E32" s="455"/>
      <c r="F32" s="467"/>
      <c r="G32" s="9"/>
      <c r="H32" s="9"/>
      <c r="I32" s="15"/>
      <c r="J32" s="15"/>
      <c r="K32" s="199"/>
      <c r="L32" s="5"/>
      <c r="M32" s="5"/>
      <c r="N32" s="5"/>
      <c r="O32" s="5"/>
    </row>
    <row r="33" spans="1:15" ht="38.25" hidden="1" customHeight="1" x14ac:dyDescent="0.25">
      <c r="A33" s="131"/>
      <c r="B33" s="176"/>
      <c r="C33" s="11" t="s">
        <v>36</v>
      </c>
      <c r="D33" s="14"/>
      <c r="E33" s="340"/>
      <c r="F33" s="470">
        <v>10</v>
      </c>
      <c r="G33" s="20"/>
      <c r="H33" s="11"/>
      <c r="I33" s="16"/>
      <c r="J33" s="16"/>
      <c r="K33" s="200"/>
      <c r="L33" s="5"/>
      <c r="M33" s="5"/>
      <c r="N33" s="5"/>
      <c r="O33" s="5"/>
    </row>
    <row r="34" spans="1:15" hidden="1" x14ac:dyDescent="0.25">
      <c r="A34" s="132"/>
      <c r="B34" s="134"/>
      <c r="C34" s="11" t="s">
        <v>37</v>
      </c>
      <c r="D34" s="17"/>
      <c r="E34" s="341"/>
      <c r="F34" s="471"/>
      <c r="G34" s="20"/>
      <c r="H34" s="11"/>
      <c r="I34" s="16"/>
      <c r="J34" s="16"/>
      <c r="K34" s="200"/>
      <c r="L34" s="5"/>
      <c r="M34" s="5"/>
      <c r="N34" s="5"/>
      <c r="O34" s="5"/>
    </row>
    <row r="35" spans="1:15" hidden="1" x14ac:dyDescent="0.25">
      <c r="A35" s="132"/>
      <c r="B35" s="134"/>
      <c r="C35" s="170" t="s">
        <v>38</v>
      </c>
      <c r="D35" s="17"/>
      <c r="E35" s="341"/>
      <c r="F35" s="471"/>
      <c r="G35" s="20"/>
      <c r="H35" s="170"/>
      <c r="I35" s="16"/>
      <c r="J35" s="16"/>
      <c r="K35" s="200"/>
      <c r="L35" s="5"/>
      <c r="M35" s="5"/>
      <c r="N35" s="5"/>
      <c r="O35" s="5"/>
    </row>
    <row r="36" spans="1:15" hidden="1" x14ac:dyDescent="0.25">
      <c r="A36" s="132">
        <v>4</v>
      </c>
      <c r="B36" s="134" t="s">
        <v>39</v>
      </c>
      <c r="C36" s="170" t="s">
        <v>40</v>
      </c>
      <c r="D36" s="17"/>
      <c r="E36" s="341" t="s">
        <v>12</v>
      </c>
      <c r="F36" s="471"/>
      <c r="G36" s="19"/>
      <c r="H36" s="170"/>
      <c r="I36" s="15"/>
      <c r="J36" s="16"/>
      <c r="K36" s="200"/>
      <c r="L36" s="5"/>
      <c r="M36" s="379"/>
      <c r="N36" s="379"/>
      <c r="O36" s="5"/>
    </row>
    <row r="37" spans="1:15" ht="25.5" hidden="1" x14ac:dyDescent="0.25">
      <c r="A37" s="132"/>
      <c r="B37" s="134"/>
      <c r="C37" s="170" t="s">
        <v>41</v>
      </c>
      <c r="D37" s="17"/>
      <c r="E37" s="341"/>
      <c r="F37" s="471"/>
      <c r="G37" s="20"/>
      <c r="H37" s="170"/>
      <c r="I37" s="16"/>
      <c r="J37" s="16"/>
      <c r="K37" s="200"/>
      <c r="L37" s="5"/>
      <c r="M37" s="5"/>
      <c r="N37" s="5"/>
      <c r="O37" s="5"/>
    </row>
    <row r="38" spans="1:15" hidden="1" x14ac:dyDescent="0.25">
      <c r="A38" s="132"/>
      <c r="B38" s="134"/>
      <c r="C38" s="170" t="s">
        <v>42</v>
      </c>
      <c r="D38" s="17"/>
      <c r="E38" s="341"/>
      <c r="F38" s="471"/>
      <c r="G38" s="20"/>
      <c r="H38" s="170"/>
      <c r="I38" s="16"/>
      <c r="J38" s="16"/>
      <c r="K38" s="200"/>
      <c r="L38" s="5"/>
      <c r="M38" s="5"/>
      <c r="N38" s="5"/>
      <c r="O38" s="5"/>
    </row>
    <row r="39" spans="1:15" s="1" customFormat="1" ht="38.25" hidden="1" x14ac:dyDescent="0.25">
      <c r="A39" s="132"/>
      <c r="B39" s="134"/>
      <c r="C39" s="175" t="s">
        <v>998</v>
      </c>
      <c r="D39" s="17"/>
      <c r="E39" s="341"/>
      <c r="F39" s="471"/>
      <c r="G39" s="20"/>
      <c r="H39" s="20"/>
      <c r="I39" s="16"/>
      <c r="J39" s="16"/>
      <c r="K39" s="200"/>
      <c r="L39" s="5"/>
      <c r="M39" s="5"/>
      <c r="N39" s="5"/>
      <c r="O39" s="5"/>
    </row>
    <row r="40" spans="1:15" ht="25.5" hidden="1" x14ac:dyDescent="0.25">
      <c r="A40" s="133"/>
      <c r="B40" s="71"/>
      <c r="C40" s="182" t="s">
        <v>999</v>
      </c>
      <c r="D40" s="13"/>
      <c r="E40" s="342"/>
      <c r="F40" s="472"/>
      <c r="G40" s="20"/>
      <c r="H40" s="20"/>
      <c r="I40" s="16"/>
      <c r="J40" s="16"/>
      <c r="K40" s="200"/>
      <c r="L40" s="5"/>
      <c r="M40" s="5"/>
      <c r="N40" s="5"/>
      <c r="O40" s="5"/>
    </row>
    <row r="41" spans="1:15" s="1" customFormat="1" ht="38.25" hidden="1" x14ac:dyDescent="0.25">
      <c r="A41" s="453">
        <v>5</v>
      </c>
      <c r="B41" s="460" t="s">
        <v>253</v>
      </c>
      <c r="C41" s="21" t="s">
        <v>1002</v>
      </c>
      <c r="D41" s="460" t="s">
        <v>254</v>
      </c>
      <c r="E41" s="454" t="s">
        <v>45</v>
      </c>
      <c r="F41" s="465">
        <v>2000</v>
      </c>
      <c r="G41" s="8"/>
      <c r="H41" s="8"/>
      <c r="I41" s="15"/>
      <c r="J41" s="15"/>
      <c r="K41" s="199"/>
      <c r="L41" s="5"/>
      <c r="M41" s="393"/>
      <c r="N41" s="393"/>
      <c r="O41" s="5"/>
    </row>
    <row r="42" spans="1:15" s="1" customFormat="1" hidden="1" x14ac:dyDescent="0.25">
      <c r="A42" s="468"/>
      <c r="B42" s="461"/>
      <c r="C42" s="21" t="s">
        <v>1000</v>
      </c>
      <c r="D42" s="461"/>
      <c r="E42" s="455"/>
      <c r="F42" s="466"/>
      <c r="G42" s="9"/>
      <c r="H42" s="9"/>
      <c r="I42" s="15"/>
      <c r="J42" s="15"/>
      <c r="K42" s="199"/>
      <c r="L42" s="5"/>
      <c r="M42" s="5"/>
      <c r="N42" s="5"/>
      <c r="O42" s="5"/>
    </row>
    <row r="43" spans="1:15" s="1" customFormat="1" ht="25.5" hidden="1" x14ac:dyDescent="0.25">
      <c r="A43" s="469"/>
      <c r="B43" s="462"/>
      <c r="C43" s="182" t="s">
        <v>1001</v>
      </c>
      <c r="D43" s="462"/>
      <c r="E43" s="463"/>
      <c r="F43" s="467"/>
      <c r="G43" s="9"/>
      <c r="H43" s="9"/>
      <c r="I43" s="15"/>
      <c r="J43" s="15"/>
      <c r="K43" s="199"/>
      <c r="L43" s="5"/>
      <c r="M43" s="5"/>
      <c r="N43" s="5"/>
      <c r="O43" s="5"/>
    </row>
    <row r="44" spans="1:15" s="1" customFormat="1" ht="38.25" hidden="1" x14ac:dyDescent="0.25">
      <c r="A44" s="453">
        <v>6</v>
      </c>
      <c r="B44" s="460" t="s">
        <v>253</v>
      </c>
      <c r="C44" s="21" t="s">
        <v>1003</v>
      </c>
      <c r="D44" s="460" t="s">
        <v>255</v>
      </c>
      <c r="E44" s="454" t="s">
        <v>45</v>
      </c>
      <c r="F44" s="465">
        <v>4000</v>
      </c>
      <c r="G44" s="8"/>
      <c r="H44" s="8"/>
      <c r="I44" s="15"/>
      <c r="J44" s="15"/>
      <c r="K44" s="199"/>
      <c r="L44" s="5"/>
      <c r="M44" s="379"/>
      <c r="N44" s="379"/>
      <c r="O44" s="5"/>
    </row>
    <row r="45" spans="1:15" s="1" customFormat="1" hidden="1" x14ac:dyDescent="0.25">
      <c r="A45" s="468"/>
      <c r="B45" s="461"/>
      <c r="C45" s="21" t="s">
        <v>1000</v>
      </c>
      <c r="D45" s="461"/>
      <c r="E45" s="455"/>
      <c r="F45" s="466"/>
      <c r="G45" s="9"/>
      <c r="H45" s="9"/>
      <c r="I45" s="15"/>
      <c r="J45" s="15"/>
      <c r="K45" s="199"/>
      <c r="L45" s="5"/>
      <c r="M45" s="5"/>
      <c r="N45" s="5"/>
      <c r="O45" s="5"/>
    </row>
    <row r="46" spans="1:15" s="1" customFormat="1" ht="25.5" hidden="1" x14ac:dyDescent="0.25">
      <c r="A46" s="469"/>
      <c r="B46" s="462"/>
      <c r="C46" s="182" t="s">
        <v>1001</v>
      </c>
      <c r="D46" s="462"/>
      <c r="E46" s="463"/>
      <c r="F46" s="467"/>
      <c r="G46" s="9"/>
      <c r="H46" s="9"/>
      <c r="I46" s="15"/>
      <c r="J46" s="15"/>
      <c r="K46" s="199"/>
      <c r="L46" s="5"/>
      <c r="M46" s="5"/>
      <c r="N46" s="5"/>
      <c r="O46" s="5"/>
    </row>
    <row r="47" spans="1:15" ht="25.5" hidden="1" x14ac:dyDescent="0.25">
      <c r="A47" s="172">
        <v>7</v>
      </c>
      <c r="B47" s="178" t="s">
        <v>43</v>
      </c>
      <c r="C47" s="175" t="s">
        <v>1004</v>
      </c>
      <c r="D47" s="177" t="s">
        <v>44</v>
      </c>
      <c r="E47" s="343" t="s">
        <v>45</v>
      </c>
      <c r="F47" s="15">
        <v>150</v>
      </c>
      <c r="G47" s="9"/>
      <c r="H47" s="9"/>
      <c r="I47" s="15"/>
      <c r="J47" s="15"/>
      <c r="K47" s="199"/>
      <c r="L47" s="5"/>
      <c r="M47" s="5"/>
      <c r="N47" s="5"/>
      <c r="O47" s="5"/>
    </row>
    <row r="48" spans="1:15" ht="25.5" hidden="1" x14ac:dyDescent="0.25">
      <c r="A48" s="172">
        <v>8</v>
      </c>
      <c r="B48" s="178" t="s">
        <v>46</v>
      </c>
      <c r="C48" s="175" t="s">
        <v>1005</v>
      </c>
      <c r="D48" s="177" t="s">
        <v>987</v>
      </c>
      <c r="E48" s="343" t="s">
        <v>45</v>
      </c>
      <c r="F48" s="15">
        <v>144</v>
      </c>
      <c r="G48" s="9"/>
      <c r="H48" s="9"/>
      <c r="I48" s="15"/>
      <c r="J48" s="15"/>
      <c r="K48" s="199"/>
      <c r="L48" s="5"/>
      <c r="M48" s="5"/>
      <c r="N48" s="5"/>
      <c r="O48" s="5"/>
    </row>
    <row r="49" spans="1:15" s="1" customFormat="1" ht="38.25" hidden="1" x14ac:dyDescent="0.25">
      <c r="A49" s="172">
        <v>9</v>
      </c>
      <c r="B49" s="178" t="s">
        <v>988</v>
      </c>
      <c r="C49" s="175" t="s">
        <v>1006</v>
      </c>
      <c r="D49" s="178" t="s">
        <v>989</v>
      </c>
      <c r="E49" s="329" t="s">
        <v>45</v>
      </c>
      <c r="F49" s="15">
        <v>240</v>
      </c>
      <c r="G49" s="9"/>
      <c r="H49" s="9"/>
      <c r="I49" s="15"/>
      <c r="J49" s="15"/>
      <c r="K49" s="199"/>
      <c r="L49" s="5"/>
      <c r="M49" s="5"/>
      <c r="N49" s="5"/>
      <c r="O49" s="5"/>
    </row>
    <row r="50" spans="1:15" s="1" customFormat="1" ht="66" hidden="1" customHeight="1" x14ac:dyDescent="0.25">
      <c r="A50" s="172">
        <v>10</v>
      </c>
      <c r="B50" s="178" t="s">
        <v>990</v>
      </c>
      <c r="C50" s="175" t="s">
        <v>1009</v>
      </c>
      <c r="D50" s="178" t="s">
        <v>991</v>
      </c>
      <c r="E50" s="329" t="s">
        <v>45</v>
      </c>
      <c r="F50" s="15">
        <v>120</v>
      </c>
      <c r="G50" s="391"/>
      <c r="H50" s="8"/>
      <c r="I50" s="15"/>
      <c r="J50" s="15"/>
      <c r="K50" s="199"/>
      <c r="L50" s="5"/>
      <c r="M50" s="379"/>
      <c r="N50" s="379"/>
      <c r="O50" s="5"/>
    </row>
    <row r="51" spans="1:15" ht="25.5" hidden="1" x14ac:dyDescent="0.25">
      <c r="A51" s="172">
        <v>11</v>
      </c>
      <c r="B51" s="175" t="s">
        <v>1008</v>
      </c>
      <c r="C51" s="175" t="s">
        <v>1010</v>
      </c>
      <c r="D51" s="178" t="s">
        <v>1007</v>
      </c>
      <c r="E51" s="329" t="s">
        <v>45</v>
      </c>
      <c r="F51" s="15">
        <v>400</v>
      </c>
      <c r="G51" s="390"/>
      <c r="H51" s="8"/>
      <c r="I51" s="15"/>
      <c r="J51" s="15"/>
      <c r="K51" s="199"/>
      <c r="L51" s="5"/>
      <c r="M51" s="379"/>
      <c r="N51" s="379"/>
      <c r="O51" s="5"/>
    </row>
    <row r="52" spans="1:15" ht="38.25" hidden="1" x14ac:dyDescent="0.25">
      <c r="A52" s="172">
        <v>12</v>
      </c>
      <c r="B52" s="19" t="s">
        <v>1008</v>
      </c>
      <c r="C52" s="19" t="s">
        <v>1012</v>
      </c>
      <c r="D52" s="19" t="s">
        <v>1011</v>
      </c>
      <c r="E52" s="16" t="s">
        <v>45</v>
      </c>
      <c r="F52" s="15">
        <v>200</v>
      </c>
      <c r="G52" s="390"/>
      <c r="H52" s="9"/>
      <c r="I52" s="15"/>
      <c r="J52" s="15"/>
      <c r="K52" s="199"/>
      <c r="L52" s="5"/>
      <c r="M52" s="379"/>
      <c r="N52" s="379"/>
      <c r="O52" s="5"/>
    </row>
    <row r="53" spans="1:15" ht="25.5" hidden="1" x14ac:dyDescent="0.25">
      <c r="A53" s="172">
        <v>13</v>
      </c>
      <c r="B53" s="175" t="s">
        <v>47</v>
      </c>
      <c r="C53" s="175" t="s">
        <v>1014</v>
      </c>
      <c r="D53" s="178" t="s">
        <v>1013</v>
      </c>
      <c r="E53" s="329" t="s">
        <v>45</v>
      </c>
      <c r="F53" s="15">
        <v>5000</v>
      </c>
      <c r="G53" s="390"/>
      <c r="H53" s="9"/>
      <c r="I53" s="15"/>
      <c r="J53" s="15"/>
      <c r="K53" s="199"/>
      <c r="L53" s="5"/>
      <c r="M53" s="379"/>
      <c r="N53" s="379"/>
      <c r="O53" s="5"/>
    </row>
    <row r="54" spans="1:15" s="1" customFormat="1" ht="38.25" hidden="1" x14ac:dyDescent="0.25">
      <c r="A54" s="172">
        <v>14</v>
      </c>
      <c r="B54" s="178" t="s">
        <v>992</v>
      </c>
      <c r="C54" s="175" t="s">
        <v>1016</v>
      </c>
      <c r="D54" s="178" t="s">
        <v>1015</v>
      </c>
      <c r="E54" s="329" t="s">
        <v>45</v>
      </c>
      <c r="F54" s="15">
        <v>600</v>
      </c>
      <c r="G54" s="391"/>
      <c r="H54" s="8"/>
      <c r="I54" s="15"/>
      <c r="J54" s="15"/>
      <c r="K54" s="199"/>
      <c r="L54" s="5"/>
      <c r="M54" s="379"/>
      <c r="N54" s="379"/>
      <c r="O54" s="5"/>
    </row>
    <row r="55" spans="1:15" s="1" customFormat="1" ht="38.25" hidden="1" x14ac:dyDescent="0.25">
      <c r="A55" s="172">
        <v>15</v>
      </c>
      <c r="B55" s="178" t="s">
        <v>993</v>
      </c>
      <c r="C55" s="175" t="s">
        <v>1018</v>
      </c>
      <c r="D55" s="178" t="s">
        <v>1017</v>
      </c>
      <c r="E55" s="329" t="s">
        <v>45</v>
      </c>
      <c r="F55" s="15">
        <v>120</v>
      </c>
      <c r="G55" s="391"/>
      <c r="H55" s="9"/>
      <c r="I55" s="15"/>
      <c r="J55" s="15"/>
      <c r="K55" s="199"/>
      <c r="L55" s="5"/>
      <c r="M55" s="379"/>
      <c r="N55" s="379"/>
      <c r="O55" s="5"/>
    </row>
    <row r="56" spans="1:15" s="1" customFormat="1" ht="38.25" hidden="1" x14ac:dyDescent="0.25">
      <c r="A56" s="172">
        <v>16</v>
      </c>
      <c r="B56" s="175" t="s">
        <v>1021</v>
      </c>
      <c r="C56" s="175" t="s">
        <v>1019</v>
      </c>
      <c r="D56" s="178" t="s">
        <v>1020</v>
      </c>
      <c r="E56" s="329" t="s">
        <v>45</v>
      </c>
      <c r="F56" s="15">
        <v>240</v>
      </c>
      <c r="G56" s="390"/>
      <c r="H56" s="9"/>
      <c r="I56" s="15"/>
      <c r="J56" s="15"/>
      <c r="K56" s="199"/>
      <c r="L56" s="5"/>
      <c r="M56" s="379"/>
      <c r="N56" s="379"/>
      <c r="O56" s="5"/>
    </row>
    <row r="57" spans="1:15" s="1" customFormat="1" ht="25.5" hidden="1" x14ac:dyDescent="0.25">
      <c r="A57" s="172">
        <v>17</v>
      </c>
      <c r="B57" s="175" t="s">
        <v>1022</v>
      </c>
      <c r="C57" s="175" t="s">
        <v>1023</v>
      </c>
      <c r="D57" s="178" t="s">
        <v>1483</v>
      </c>
      <c r="E57" s="329" t="s">
        <v>45</v>
      </c>
      <c r="F57" s="15">
        <v>300</v>
      </c>
      <c r="G57" s="9"/>
      <c r="H57" s="9"/>
      <c r="I57" s="15"/>
      <c r="J57" s="15"/>
      <c r="K57" s="199"/>
      <c r="L57" s="5"/>
      <c r="M57" s="5"/>
      <c r="N57" s="5"/>
      <c r="O57" s="5"/>
    </row>
    <row r="58" spans="1:15" ht="25.5" hidden="1" x14ac:dyDescent="0.25">
      <c r="A58" s="172">
        <v>18</v>
      </c>
      <c r="B58" s="178" t="s">
        <v>48</v>
      </c>
      <c r="C58" s="175" t="s">
        <v>1024</v>
      </c>
      <c r="D58" s="178" t="s">
        <v>49</v>
      </c>
      <c r="E58" s="329" t="s">
        <v>50</v>
      </c>
      <c r="F58" s="15">
        <v>1000</v>
      </c>
      <c r="G58" s="9"/>
      <c r="H58" s="9"/>
      <c r="I58" s="15"/>
      <c r="J58" s="15"/>
      <c r="K58" s="199"/>
      <c r="L58" s="5"/>
      <c r="M58" s="5"/>
      <c r="N58" s="5"/>
      <c r="O58" s="5"/>
    </row>
    <row r="59" spans="1:15" ht="25.5" hidden="1" x14ac:dyDescent="0.25">
      <c r="A59" s="172">
        <v>19</v>
      </c>
      <c r="B59" s="178" t="s">
        <v>48</v>
      </c>
      <c r="C59" s="175" t="s">
        <v>1025</v>
      </c>
      <c r="D59" s="178" t="s">
        <v>51</v>
      </c>
      <c r="E59" s="329" t="s">
        <v>50</v>
      </c>
      <c r="F59" s="15">
        <v>360</v>
      </c>
      <c r="G59" s="9"/>
      <c r="H59" s="9"/>
      <c r="I59" s="15"/>
      <c r="J59" s="15"/>
      <c r="K59" s="199"/>
      <c r="L59" s="5"/>
      <c r="M59" s="5"/>
      <c r="N59" s="5"/>
      <c r="O59" s="5"/>
    </row>
    <row r="60" spans="1:15" ht="25.5" hidden="1" x14ac:dyDescent="0.25">
      <c r="A60" s="172">
        <v>20</v>
      </c>
      <c r="B60" s="178" t="s">
        <v>48</v>
      </c>
      <c r="C60" s="175" t="s">
        <v>1028</v>
      </c>
      <c r="D60" s="178" t="s">
        <v>52</v>
      </c>
      <c r="E60" s="329" t="s">
        <v>53</v>
      </c>
      <c r="F60" s="15">
        <v>2200</v>
      </c>
      <c r="G60" s="9"/>
      <c r="H60" s="9"/>
      <c r="I60" s="15"/>
      <c r="J60" s="15"/>
      <c r="K60" s="199"/>
      <c r="L60" s="5"/>
      <c r="M60" s="5"/>
      <c r="N60" s="5"/>
      <c r="O60" s="5"/>
    </row>
    <row r="61" spans="1:15" s="1" customFormat="1" ht="25.5" hidden="1" x14ac:dyDescent="0.25">
      <c r="A61" s="172">
        <v>21</v>
      </c>
      <c r="B61" s="178" t="s">
        <v>54</v>
      </c>
      <c r="C61" s="175" t="s">
        <v>1027</v>
      </c>
      <c r="D61" s="178" t="s">
        <v>55</v>
      </c>
      <c r="E61" s="329" t="s">
        <v>45</v>
      </c>
      <c r="F61" s="15">
        <v>700</v>
      </c>
      <c r="G61" s="9"/>
      <c r="H61" s="9"/>
      <c r="I61" s="15"/>
      <c r="J61" s="15"/>
      <c r="K61" s="199"/>
      <c r="L61" s="5"/>
      <c r="M61" s="5"/>
      <c r="N61" s="5"/>
      <c r="O61" s="5"/>
    </row>
    <row r="62" spans="1:15" ht="38.25" hidden="1" x14ac:dyDescent="0.25">
      <c r="A62" s="172">
        <v>22</v>
      </c>
      <c r="B62" s="19" t="s">
        <v>56</v>
      </c>
      <c r="C62" s="12" t="s">
        <v>1026</v>
      </c>
      <c r="D62" s="20" t="s">
        <v>994</v>
      </c>
      <c r="E62" s="16" t="s">
        <v>45</v>
      </c>
      <c r="F62" s="15">
        <v>73000</v>
      </c>
      <c r="G62" s="9"/>
      <c r="H62" s="9"/>
      <c r="I62" s="15"/>
      <c r="J62" s="15"/>
      <c r="K62" s="199"/>
      <c r="L62" s="5"/>
      <c r="M62" s="5"/>
      <c r="N62" s="5"/>
      <c r="O62" s="5"/>
    </row>
    <row r="63" spans="1:15" s="116" customFormat="1" hidden="1" x14ac:dyDescent="0.25">
      <c r="A63" s="172"/>
      <c r="B63" s="229" t="s">
        <v>1142</v>
      </c>
      <c r="C63" s="135"/>
      <c r="D63" s="119"/>
      <c r="E63" s="328"/>
      <c r="F63" s="323"/>
      <c r="G63" s="183"/>
      <c r="H63" s="183"/>
      <c r="I63" s="323"/>
      <c r="J63" s="323"/>
      <c r="K63" s="183"/>
      <c r="L63" s="5"/>
      <c r="M63" s="5"/>
      <c r="N63" s="5"/>
      <c r="O63" s="5"/>
    </row>
    <row r="64" spans="1:15" s="116" customFormat="1" hidden="1" x14ac:dyDescent="0.25">
      <c r="A64" s="430" t="s">
        <v>1519</v>
      </c>
      <c r="B64" s="431"/>
      <c r="C64" s="431"/>
      <c r="D64" s="431"/>
      <c r="E64" s="431"/>
      <c r="F64" s="431"/>
      <c r="G64" s="431"/>
      <c r="H64" s="431"/>
      <c r="I64" s="431"/>
      <c r="J64" s="431"/>
      <c r="K64" s="431"/>
      <c r="L64" s="432"/>
      <c r="M64" s="5"/>
      <c r="N64" s="5"/>
      <c r="O64" s="5"/>
    </row>
    <row r="65" spans="1:15" hidden="1" x14ac:dyDescent="0.25">
      <c r="A65" s="168" t="s">
        <v>1215</v>
      </c>
      <c r="B65" s="458" t="s">
        <v>57</v>
      </c>
      <c r="C65" s="459"/>
      <c r="D65" s="459"/>
      <c r="E65" s="459"/>
      <c r="F65" s="459"/>
      <c r="G65" s="459"/>
      <c r="H65" s="459"/>
      <c r="I65" s="459"/>
      <c r="J65" s="459"/>
      <c r="K65" s="459"/>
      <c r="L65" s="198"/>
      <c r="M65" s="198"/>
      <c r="N65" s="198"/>
      <c r="O65" s="198"/>
    </row>
    <row r="66" spans="1:15" ht="38.25" hidden="1" x14ac:dyDescent="0.25">
      <c r="A66" s="18">
        <v>1</v>
      </c>
      <c r="B66" s="176" t="s">
        <v>58</v>
      </c>
      <c r="C66" s="136" t="s">
        <v>59</v>
      </c>
      <c r="D66" s="176" t="s">
        <v>60</v>
      </c>
      <c r="E66" s="344" t="s">
        <v>45</v>
      </c>
      <c r="F66" s="324">
        <v>1000</v>
      </c>
      <c r="G66" s="184"/>
      <c r="H66" s="184"/>
      <c r="I66" s="358"/>
      <c r="J66" s="358"/>
      <c r="K66" s="201"/>
      <c r="L66" s="5"/>
      <c r="M66" s="5"/>
      <c r="N66" s="5"/>
      <c r="O66" s="5"/>
    </row>
    <row r="67" spans="1:15" s="116" customFormat="1" hidden="1" x14ac:dyDescent="0.25">
      <c r="A67" s="430" t="s">
        <v>1519</v>
      </c>
      <c r="B67" s="431"/>
      <c r="C67" s="431"/>
      <c r="D67" s="431"/>
      <c r="E67" s="431"/>
      <c r="F67" s="431"/>
      <c r="G67" s="431"/>
      <c r="H67" s="431"/>
      <c r="I67" s="431"/>
      <c r="J67" s="431"/>
      <c r="K67" s="431"/>
      <c r="L67" s="432"/>
      <c r="M67" s="5"/>
      <c r="N67" s="5"/>
      <c r="O67" s="5"/>
    </row>
    <row r="68" spans="1:15" s="116" customFormat="1" hidden="1" x14ac:dyDescent="0.25">
      <c r="A68" s="196" t="s">
        <v>1216</v>
      </c>
      <c r="B68" s="163" t="s">
        <v>1192</v>
      </c>
      <c r="C68" s="164"/>
      <c r="D68" s="164"/>
      <c r="E68" s="325"/>
      <c r="F68" s="325"/>
      <c r="G68" s="164"/>
      <c r="H68" s="164"/>
      <c r="I68" s="325"/>
      <c r="J68" s="325"/>
      <c r="K68" s="164"/>
      <c r="L68" s="198"/>
      <c r="M68" s="198"/>
      <c r="N68" s="198"/>
      <c r="O68" s="198"/>
    </row>
    <row r="69" spans="1:15" s="116" customFormat="1" ht="63.75" hidden="1" x14ac:dyDescent="0.25">
      <c r="A69" s="18">
        <v>1</v>
      </c>
      <c r="B69" s="176" t="s">
        <v>1192</v>
      </c>
      <c r="C69" s="136" t="s">
        <v>1194</v>
      </c>
      <c r="D69" s="176" t="s">
        <v>1193</v>
      </c>
      <c r="E69" s="344" t="s">
        <v>53</v>
      </c>
      <c r="F69" s="324">
        <v>100</v>
      </c>
      <c r="G69" s="396" t="s">
        <v>1640</v>
      </c>
      <c r="H69" s="396" t="s">
        <v>1641</v>
      </c>
      <c r="I69" s="395" t="s">
        <v>1642</v>
      </c>
      <c r="J69" s="395" t="s">
        <v>1643</v>
      </c>
      <c r="K69" s="397">
        <v>21.99</v>
      </c>
      <c r="L69" s="398">
        <v>21.99</v>
      </c>
      <c r="M69" s="399">
        <f>K69*F69</f>
        <v>2199</v>
      </c>
      <c r="N69" s="399">
        <f>M69*1.21</f>
        <v>2660.79</v>
      </c>
      <c r="O69" s="400"/>
    </row>
    <row r="70" spans="1:15" s="116" customFormat="1" hidden="1" x14ac:dyDescent="0.25">
      <c r="A70" s="430" t="s">
        <v>1519</v>
      </c>
      <c r="B70" s="431"/>
      <c r="C70" s="431"/>
      <c r="D70" s="431"/>
      <c r="E70" s="431"/>
      <c r="F70" s="431"/>
      <c r="G70" s="431"/>
      <c r="H70" s="431"/>
      <c r="I70" s="431"/>
      <c r="J70" s="431"/>
      <c r="K70" s="431"/>
      <c r="L70" s="432"/>
      <c r="M70" s="379">
        <v>2199</v>
      </c>
      <c r="N70" s="379">
        <f>M70*1.21</f>
        <v>2660.79</v>
      </c>
      <c r="O70" s="5"/>
    </row>
    <row r="71" spans="1:15" s="116" customFormat="1" hidden="1" x14ac:dyDescent="0.25">
      <c r="A71" s="168" t="s">
        <v>1217</v>
      </c>
      <c r="B71" s="164" t="s">
        <v>1202</v>
      </c>
      <c r="C71" s="164"/>
      <c r="D71" s="164"/>
      <c r="E71" s="325"/>
      <c r="F71" s="325"/>
      <c r="G71" s="164"/>
      <c r="H71" s="164"/>
      <c r="I71" s="325"/>
      <c r="J71" s="325"/>
      <c r="K71" s="164"/>
      <c r="L71" s="198"/>
      <c r="M71" s="198"/>
      <c r="N71" s="394"/>
      <c r="O71" s="198"/>
    </row>
    <row r="72" spans="1:15" ht="38.25" hidden="1" x14ac:dyDescent="0.25">
      <c r="A72" s="20">
        <v>1</v>
      </c>
      <c r="B72" s="20" t="s">
        <v>66</v>
      </c>
      <c r="C72" s="19" t="s">
        <v>67</v>
      </c>
      <c r="D72" s="20"/>
      <c r="E72" s="16" t="s">
        <v>45</v>
      </c>
      <c r="F72" s="326">
        <v>130000</v>
      </c>
      <c r="G72" s="9"/>
      <c r="H72" s="9"/>
      <c r="I72" s="15"/>
      <c r="J72" s="15"/>
      <c r="K72" s="199"/>
      <c r="L72" s="5"/>
      <c r="M72" s="5"/>
      <c r="N72" s="5"/>
      <c r="O72" s="5"/>
    </row>
    <row r="73" spans="1:15" ht="51" hidden="1" x14ac:dyDescent="0.25">
      <c r="A73" s="20">
        <v>2</v>
      </c>
      <c r="B73" s="19" t="s">
        <v>68</v>
      </c>
      <c r="C73" s="19" t="s">
        <v>69</v>
      </c>
      <c r="D73" s="20"/>
      <c r="E73" s="16" t="s">
        <v>45</v>
      </c>
      <c r="F73" s="326">
        <v>600</v>
      </c>
      <c r="G73" s="9"/>
      <c r="H73" s="9"/>
      <c r="I73" s="15"/>
      <c r="J73" s="15"/>
      <c r="K73" s="199"/>
      <c r="L73" s="5"/>
      <c r="M73" s="5"/>
      <c r="N73" s="5"/>
      <c r="O73" s="5"/>
    </row>
    <row r="74" spans="1:15" ht="63.75" hidden="1" x14ac:dyDescent="0.25">
      <c r="A74" s="20">
        <v>3</v>
      </c>
      <c r="B74" s="20" t="s">
        <v>71</v>
      </c>
      <c r="C74" s="19" t="s">
        <v>72</v>
      </c>
      <c r="D74" s="20" t="s">
        <v>73</v>
      </c>
      <c r="E74" s="16" t="s">
        <v>45</v>
      </c>
      <c r="F74" s="326">
        <v>56700</v>
      </c>
      <c r="G74" s="9"/>
      <c r="H74" s="9"/>
      <c r="I74" s="15"/>
      <c r="J74" s="15"/>
      <c r="K74" s="199"/>
      <c r="L74" s="5"/>
      <c r="M74" s="5"/>
      <c r="N74" s="5"/>
      <c r="O74" s="5"/>
    </row>
    <row r="75" spans="1:15" ht="63.75" hidden="1" x14ac:dyDescent="0.25">
      <c r="A75" s="20">
        <v>4</v>
      </c>
      <c r="B75" s="20" t="s">
        <v>71</v>
      </c>
      <c r="C75" s="19" t="s">
        <v>74</v>
      </c>
      <c r="D75" s="20" t="s">
        <v>75</v>
      </c>
      <c r="E75" s="16" t="s">
        <v>45</v>
      </c>
      <c r="F75" s="326">
        <v>21900</v>
      </c>
      <c r="G75" s="9"/>
      <c r="H75" s="9"/>
      <c r="I75" s="15"/>
      <c r="J75" s="15"/>
      <c r="K75" s="199"/>
      <c r="L75" s="5"/>
      <c r="M75" s="5"/>
      <c r="N75" s="5"/>
      <c r="O75" s="5"/>
    </row>
    <row r="76" spans="1:15" ht="63.75" hidden="1" x14ac:dyDescent="0.25">
      <c r="A76" s="20">
        <v>5</v>
      </c>
      <c r="B76" s="20" t="s">
        <v>71</v>
      </c>
      <c r="C76" s="19" t="s">
        <v>76</v>
      </c>
      <c r="D76" s="20" t="s">
        <v>77</v>
      </c>
      <c r="E76" s="16" t="s">
        <v>45</v>
      </c>
      <c r="F76" s="326">
        <v>190000</v>
      </c>
      <c r="G76" s="9"/>
      <c r="H76" s="9"/>
      <c r="I76" s="15"/>
      <c r="J76" s="15"/>
      <c r="K76" s="199"/>
      <c r="L76" s="5"/>
      <c r="M76" s="5"/>
      <c r="N76" s="5"/>
      <c r="O76" s="5"/>
    </row>
    <row r="77" spans="1:15" ht="63.75" hidden="1" x14ac:dyDescent="0.25">
      <c r="A77" s="20">
        <v>6</v>
      </c>
      <c r="B77" s="20" t="s">
        <v>71</v>
      </c>
      <c r="C77" s="19" t="s">
        <v>78</v>
      </c>
      <c r="D77" s="20" t="s">
        <v>79</v>
      </c>
      <c r="E77" s="16" t="s">
        <v>45</v>
      </c>
      <c r="F77" s="326">
        <v>127000</v>
      </c>
      <c r="G77" s="9"/>
      <c r="H77" s="9"/>
      <c r="I77" s="15"/>
      <c r="J77" s="15"/>
      <c r="K77" s="199"/>
      <c r="L77" s="5"/>
      <c r="M77" s="5"/>
      <c r="N77" s="5"/>
      <c r="O77" s="5"/>
    </row>
    <row r="78" spans="1:15" s="116" customFormat="1" hidden="1" x14ac:dyDescent="0.25">
      <c r="A78" s="430" t="s">
        <v>1519</v>
      </c>
      <c r="B78" s="431"/>
      <c r="C78" s="431"/>
      <c r="D78" s="431"/>
      <c r="E78" s="431"/>
      <c r="F78" s="431"/>
      <c r="G78" s="431"/>
      <c r="H78" s="431"/>
      <c r="I78" s="431"/>
      <c r="J78" s="431"/>
      <c r="K78" s="431"/>
      <c r="L78" s="432"/>
      <c r="M78" s="5"/>
      <c r="N78" s="5"/>
      <c r="O78" s="5"/>
    </row>
    <row r="79" spans="1:15" s="1" customFormat="1" hidden="1" x14ac:dyDescent="0.25">
      <c r="A79" s="137" t="s">
        <v>1218</v>
      </c>
      <c r="B79" s="458" t="s">
        <v>70</v>
      </c>
      <c r="C79" s="459"/>
      <c r="D79" s="459"/>
      <c r="E79" s="459"/>
      <c r="F79" s="459"/>
      <c r="G79" s="459"/>
      <c r="H79" s="459"/>
      <c r="I79" s="459"/>
      <c r="J79" s="459"/>
      <c r="K79" s="459"/>
      <c r="L79" s="198"/>
      <c r="M79" s="198"/>
      <c r="N79" s="198"/>
      <c r="O79" s="198"/>
    </row>
    <row r="80" spans="1:15" s="1" customFormat="1" ht="102" hidden="1" x14ac:dyDescent="0.25">
      <c r="A80" s="156">
        <v>1</v>
      </c>
      <c r="B80" s="169" t="s">
        <v>1146</v>
      </c>
      <c r="C80" s="175" t="s">
        <v>1147</v>
      </c>
      <c r="D80" s="175" t="s">
        <v>1148</v>
      </c>
      <c r="E80" s="327" t="s">
        <v>45</v>
      </c>
      <c r="F80" s="16">
        <v>3000</v>
      </c>
      <c r="G80" s="185"/>
      <c r="H80" s="185"/>
      <c r="I80" s="360"/>
      <c r="J80" s="360"/>
      <c r="K80" s="202"/>
      <c r="L80" s="5"/>
      <c r="M80" s="5"/>
      <c r="N80" s="5"/>
      <c r="O80" s="5"/>
    </row>
    <row r="81" spans="1:15" s="116" customFormat="1" ht="153" hidden="1" x14ac:dyDescent="0.25">
      <c r="A81" s="156">
        <v>2</v>
      </c>
      <c r="B81" s="169" t="s">
        <v>1158</v>
      </c>
      <c r="C81" s="175" t="s">
        <v>1159</v>
      </c>
      <c r="D81" s="175" t="s">
        <v>1160</v>
      </c>
      <c r="E81" s="327" t="s">
        <v>45</v>
      </c>
      <c r="F81" s="16">
        <v>50000</v>
      </c>
      <c r="G81" s="186"/>
      <c r="H81" s="186"/>
      <c r="I81" s="16"/>
      <c r="J81" s="16"/>
      <c r="K81" s="203"/>
      <c r="L81" s="5"/>
      <c r="M81" s="5"/>
      <c r="N81" s="5"/>
      <c r="O81" s="5"/>
    </row>
    <row r="82" spans="1:15" s="116" customFormat="1" hidden="1" x14ac:dyDescent="0.25">
      <c r="A82" s="430" t="s">
        <v>1519</v>
      </c>
      <c r="B82" s="431"/>
      <c r="C82" s="431"/>
      <c r="D82" s="431"/>
      <c r="E82" s="431"/>
      <c r="F82" s="431"/>
      <c r="G82" s="431"/>
      <c r="H82" s="431"/>
      <c r="I82" s="431"/>
      <c r="J82" s="431"/>
      <c r="K82" s="431"/>
      <c r="L82" s="432"/>
      <c r="M82" s="5"/>
      <c r="N82" s="5"/>
      <c r="O82" s="5"/>
    </row>
    <row r="83" spans="1:15" hidden="1" x14ac:dyDescent="0.25">
      <c r="A83" s="168" t="s">
        <v>1219</v>
      </c>
      <c r="B83" s="458" t="s">
        <v>1203</v>
      </c>
      <c r="C83" s="459"/>
      <c r="D83" s="459"/>
      <c r="E83" s="459"/>
      <c r="F83" s="459"/>
      <c r="G83" s="459"/>
      <c r="H83" s="459"/>
      <c r="I83" s="459"/>
      <c r="J83" s="459"/>
      <c r="K83" s="459"/>
      <c r="L83" s="198"/>
      <c r="M83" s="198"/>
      <c r="N83" s="198"/>
      <c r="O83" s="198"/>
    </row>
    <row r="84" spans="1:15" ht="25.5" hidden="1" x14ac:dyDescent="0.25">
      <c r="A84" s="138">
        <v>1</v>
      </c>
      <c r="B84" s="71" t="s">
        <v>80</v>
      </c>
      <c r="C84" s="71" t="s">
        <v>81</v>
      </c>
      <c r="D84" s="71" t="s">
        <v>82</v>
      </c>
      <c r="E84" s="342" t="s">
        <v>83</v>
      </c>
      <c r="F84" s="15" t="s">
        <v>958</v>
      </c>
      <c r="G84" s="9"/>
      <c r="H84" s="9"/>
      <c r="I84" s="15"/>
      <c r="J84" s="15"/>
      <c r="K84" s="199"/>
      <c r="L84" s="5"/>
      <c r="M84" s="5"/>
      <c r="N84" s="5"/>
      <c r="O84" s="5"/>
    </row>
    <row r="85" spans="1:15" ht="51" hidden="1" x14ac:dyDescent="0.25">
      <c r="A85" s="138">
        <v>2</v>
      </c>
      <c r="B85" s="175" t="s">
        <v>80</v>
      </c>
      <c r="C85" s="175" t="s">
        <v>84</v>
      </c>
      <c r="D85" s="175" t="s">
        <v>85</v>
      </c>
      <c r="E85" s="327" t="s">
        <v>83</v>
      </c>
      <c r="F85" s="15">
        <v>600</v>
      </c>
      <c r="G85" s="9"/>
      <c r="H85" s="9"/>
      <c r="I85" s="15"/>
      <c r="J85" s="15"/>
      <c r="K85" s="199"/>
      <c r="L85" s="5"/>
      <c r="M85" s="5"/>
      <c r="N85" s="5"/>
      <c r="O85" s="5"/>
    </row>
    <row r="86" spans="1:15" ht="51" hidden="1" x14ac:dyDescent="0.25">
      <c r="A86" s="138">
        <v>3</v>
      </c>
      <c r="B86" s="175" t="s">
        <v>80</v>
      </c>
      <c r="C86" s="175" t="s">
        <v>86</v>
      </c>
      <c r="D86" s="175" t="s">
        <v>87</v>
      </c>
      <c r="E86" s="327" t="s">
        <v>83</v>
      </c>
      <c r="F86" s="15">
        <v>600</v>
      </c>
      <c r="G86" s="9"/>
      <c r="H86" s="9"/>
      <c r="I86" s="15"/>
      <c r="J86" s="15"/>
      <c r="K86" s="199"/>
      <c r="L86" s="5"/>
      <c r="M86" s="5"/>
      <c r="N86" s="5"/>
      <c r="O86" s="5"/>
    </row>
    <row r="87" spans="1:15" ht="51" hidden="1" x14ac:dyDescent="0.25">
      <c r="A87" s="138">
        <v>4</v>
      </c>
      <c r="B87" s="175" t="s">
        <v>80</v>
      </c>
      <c r="C87" s="175" t="s">
        <v>88</v>
      </c>
      <c r="D87" s="178" t="s">
        <v>89</v>
      </c>
      <c r="E87" s="327" t="s">
        <v>83</v>
      </c>
      <c r="F87" s="15">
        <v>70</v>
      </c>
      <c r="G87" s="9"/>
      <c r="H87" s="9"/>
      <c r="I87" s="15"/>
      <c r="J87" s="15"/>
      <c r="K87" s="199"/>
      <c r="L87" s="5"/>
      <c r="M87" s="5"/>
      <c r="N87" s="5"/>
      <c r="O87" s="5"/>
    </row>
    <row r="88" spans="1:15" ht="25.5" hidden="1" x14ac:dyDescent="0.25">
      <c r="A88" s="138">
        <v>5</v>
      </c>
      <c r="B88" s="175" t="s">
        <v>80</v>
      </c>
      <c r="C88" s="175" t="s">
        <v>90</v>
      </c>
      <c r="D88" s="175" t="s">
        <v>91</v>
      </c>
      <c r="E88" s="327" t="s">
        <v>83</v>
      </c>
      <c r="F88" s="15">
        <v>180</v>
      </c>
      <c r="G88" s="9"/>
      <c r="H88" s="9"/>
      <c r="I88" s="15"/>
      <c r="J88" s="15"/>
      <c r="K88" s="199"/>
      <c r="L88" s="5"/>
      <c r="M88" s="5"/>
      <c r="N88" s="5"/>
      <c r="O88" s="5"/>
    </row>
    <row r="89" spans="1:15" ht="25.5" hidden="1" x14ac:dyDescent="0.25">
      <c r="A89" s="138">
        <v>6</v>
      </c>
      <c r="B89" s="175" t="s">
        <v>80</v>
      </c>
      <c r="C89" s="175" t="s">
        <v>90</v>
      </c>
      <c r="D89" s="175" t="s">
        <v>92</v>
      </c>
      <c r="E89" s="327" t="s">
        <v>83</v>
      </c>
      <c r="F89" s="15">
        <v>70</v>
      </c>
      <c r="G89" s="9"/>
      <c r="H89" s="9"/>
      <c r="I89" s="15"/>
      <c r="J89" s="15"/>
      <c r="K89" s="199"/>
      <c r="L89" s="5"/>
      <c r="M89" s="5"/>
      <c r="N89" s="5"/>
      <c r="O89" s="5"/>
    </row>
    <row r="90" spans="1:15" ht="51" hidden="1" x14ac:dyDescent="0.25">
      <c r="A90" s="138">
        <v>7</v>
      </c>
      <c r="B90" s="175" t="s">
        <v>80</v>
      </c>
      <c r="C90" s="175" t="s">
        <v>90</v>
      </c>
      <c r="D90" s="178" t="s">
        <v>93</v>
      </c>
      <c r="E90" s="327" t="s">
        <v>83</v>
      </c>
      <c r="F90" s="15">
        <v>70</v>
      </c>
      <c r="G90" s="9"/>
      <c r="H90" s="9"/>
      <c r="I90" s="15"/>
      <c r="J90" s="15"/>
      <c r="K90" s="199"/>
      <c r="L90" s="5"/>
      <c r="M90" s="5"/>
      <c r="N90" s="5"/>
      <c r="O90" s="5"/>
    </row>
    <row r="91" spans="1:15" ht="51" hidden="1" x14ac:dyDescent="0.25">
      <c r="A91" s="138">
        <v>8</v>
      </c>
      <c r="B91" s="175" t="s">
        <v>80</v>
      </c>
      <c r="C91" s="175" t="s">
        <v>90</v>
      </c>
      <c r="D91" s="178" t="s">
        <v>94</v>
      </c>
      <c r="E91" s="327" t="s">
        <v>83</v>
      </c>
      <c r="F91" s="15">
        <v>70</v>
      </c>
      <c r="G91" s="9"/>
      <c r="H91" s="9"/>
      <c r="I91" s="15"/>
      <c r="J91" s="15"/>
      <c r="K91" s="199"/>
      <c r="L91" s="5"/>
      <c r="M91" s="5"/>
      <c r="N91" s="5"/>
      <c r="O91" s="5"/>
    </row>
    <row r="92" spans="1:15" ht="25.5" hidden="1" x14ac:dyDescent="0.25">
      <c r="A92" s="138">
        <v>9</v>
      </c>
      <c r="B92" s="175" t="s">
        <v>80</v>
      </c>
      <c r="C92" s="175" t="s">
        <v>90</v>
      </c>
      <c r="D92" s="175" t="s">
        <v>95</v>
      </c>
      <c r="E92" s="327" t="s">
        <v>83</v>
      </c>
      <c r="F92" s="15">
        <v>70</v>
      </c>
      <c r="G92" s="9"/>
      <c r="H92" s="9"/>
      <c r="I92" s="15"/>
      <c r="J92" s="15"/>
      <c r="K92" s="199"/>
      <c r="L92" s="5"/>
      <c r="M92" s="5"/>
      <c r="N92" s="5"/>
      <c r="O92" s="5"/>
    </row>
    <row r="93" spans="1:15" ht="25.5" hidden="1" x14ac:dyDescent="0.25">
      <c r="A93" s="138">
        <v>10</v>
      </c>
      <c r="B93" s="175" t="s">
        <v>80</v>
      </c>
      <c r="C93" s="175" t="s">
        <v>96</v>
      </c>
      <c r="D93" s="175" t="s">
        <v>97</v>
      </c>
      <c r="E93" s="327" t="s">
        <v>83</v>
      </c>
      <c r="F93" s="15">
        <v>180</v>
      </c>
      <c r="G93" s="9"/>
      <c r="H93" s="9"/>
      <c r="I93" s="15"/>
      <c r="J93" s="15"/>
      <c r="K93" s="199"/>
      <c r="L93" s="5"/>
      <c r="M93" s="5"/>
      <c r="N93" s="5"/>
      <c r="O93" s="5"/>
    </row>
    <row r="94" spans="1:15" ht="25.5" hidden="1" x14ac:dyDescent="0.25">
      <c r="A94" s="138">
        <v>11</v>
      </c>
      <c r="B94" s="175" t="s">
        <v>80</v>
      </c>
      <c r="C94" s="175" t="s">
        <v>96</v>
      </c>
      <c r="D94" s="175" t="s">
        <v>98</v>
      </c>
      <c r="E94" s="327" t="s">
        <v>83</v>
      </c>
      <c r="F94" s="15">
        <v>180</v>
      </c>
      <c r="G94" s="9"/>
      <c r="H94" s="9"/>
      <c r="I94" s="15"/>
      <c r="J94" s="15"/>
      <c r="K94" s="199"/>
      <c r="L94" s="5"/>
      <c r="M94" s="5"/>
      <c r="N94" s="5"/>
      <c r="O94" s="5"/>
    </row>
    <row r="95" spans="1:15" ht="25.5" hidden="1" x14ac:dyDescent="0.25">
      <c r="A95" s="138">
        <v>12</v>
      </c>
      <c r="B95" s="178" t="s">
        <v>80</v>
      </c>
      <c r="C95" s="178" t="s">
        <v>99</v>
      </c>
      <c r="D95" s="178" t="s">
        <v>100</v>
      </c>
      <c r="E95" s="329" t="s">
        <v>83</v>
      </c>
      <c r="F95" s="15">
        <v>48</v>
      </c>
      <c r="G95" s="9"/>
      <c r="H95" s="9"/>
      <c r="I95" s="15"/>
      <c r="J95" s="15"/>
      <c r="K95" s="199"/>
      <c r="L95" s="5"/>
      <c r="M95" s="5"/>
      <c r="N95" s="5"/>
      <c r="O95" s="5"/>
    </row>
    <row r="96" spans="1:15" ht="25.5" hidden="1" x14ac:dyDescent="0.25">
      <c r="A96" s="138">
        <v>13</v>
      </c>
      <c r="B96" s="178" t="s">
        <v>80</v>
      </c>
      <c r="C96" s="178" t="s">
        <v>99</v>
      </c>
      <c r="D96" s="178" t="s">
        <v>101</v>
      </c>
      <c r="E96" s="329" t="s">
        <v>83</v>
      </c>
      <c r="F96" s="15">
        <v>48</v>
      </c>
      <c r="G96" s="9"/>
      <c r="H96" s="9"/>
      <c r="I96" s="15"/>
      <c r="J96" s="15"/>
      <c r="K96" s="199"/>
      <c r="L96" s="5"/>
      <c r="M96" s="5"/>
      <c r="N96" s="5"/>
      <c r="O96" s="5"/>
    </row>
    <row r="97" spans="1:15" hidden="1" x14ac:dyDescent="0.25">
      <c r="A97" s="138">
        <v>14</v>
      </c>
      <c r="B97" s="175" t="s">
        <v>102</v>
      </c>
      <c r="C97" s="175" t="s">
        <v>103</v>
      </c>
      <c r="D97" s="175" t="s">
        <v>104</v>
      </c>
      <c r="E97" s="327" t="s">
        <v>45</v>
      </c>
      <c r="F97" s="15">
        <v>70</v>
      </c>
      <c r="G97" s="9"/>
      <c r="H97" s="9"/>
      <c r="I97" s="15"/>
      <c r="J97" s="15"/>
      <c r="K97" s="199"/>
      <c r="L97" s="5"/>
      <c r="M97" s="5"/>
      <c r="N97" s="5"/>
      <c r="O97" s="5"/>
    </row>
    <row r="98" spans="1:15" hidden="1" x14ac:dyDescent="0.25">
      <c r="A98" s="138">
        <v>15</v>
      </c>
      <c r="B98" s="175" t="s">
        <v>102</v>
      </c>
      <c r="C98" s="175" t="s">
        <v>103</v>
      </c>
      <c r="D98" s="175" t="s">
        <v>105</v>
      </c>
      <c r="E98" s="327" t="s">
        <v>45</v>
      </c>
      <c r="F98" s="15">
        <v>70</v>
      </c>
      <c r="G98" s="9"/>
      <c r="H98" s="9"/>
      <c r="I98" s="15"/>
      <c r="J98" s="15"/>
      <c r="K98" s="199"/>
      <c r="L98" s="5"/>
      <c r="M98" s="5"/>
      <c r="N98" s="5"/>
      <c r="O98" s="5"/>
    </row>
    <row r="99" spans="1:15" s="1" customFormat="1" hidden="1" x14ac:dyDescent="0.25">
      <c r="A99" s="138">
        <v>16</v>
      </c>
      <c r="B99" s="175" t="s">
        <v>102</v>
      </c>
      <c r="C99" s="175" t="s">
        <v>959</v>
      </c>
      <c r="D99" s="175" t="s">
        <v>960</v>
      </c>
      <c r="E99" s="327" t="s">
        <v>45</v>
      </c>
      <c r="F99" s="327">
        <v>12000</v>
      </c>
      <c r="G99" s="9"/>
      <c r="H99" s="9"/>
      <c r="I99" s="15"/>
      <c r="J99" s="15"/>
      <c r="K99" s="199"/>
      <c r="L99" s="5"/>
      <c r="M99" s="5"/>
      <c r="N99" s="5"/>
      <c r="O99" s="5"/>
    </row>
    <row r="100" spans="1:15" s="1" customFormat="1" ht="38.25" hidden="1" x14ac:dyDescent="0.25">
      <c r="A100" s="138">
        <v>17</v>
      </c>
      <c r="B100" s="175" t="s">
        <v>102</v>
      </c>
      <c r="C100" s="175" t="s">
        <v>959</v>
      </c>
      <c r="D100" s="175" t="s">
        <v>961</v>
      </c>
      <c r="E100" s="327" t="s">
        <v>45</v>
      </c>
      <c r="F100" s="15">
        <v>1200</v>
      </c>
      <c r="G100" s="9"/>
      <c r="H100" s="9"/>
      <c r="I100" s="15"/>
      <c r="J100" s="15"/>
      <c r="K100" s="199"/>
      <c r="L100" s="5"/>
      <c r="M100" s="5"/>
      <c r="N100" s="5"/>
      <c r="O100" s="5"/>
    </row>
    <row r="101" spans="1:15" s="1" customFormat="1" ht="38.25" hidden="1" x14ac:dyDescent="0.25">
      <c r="A101" s="138">
        <v>18</v>
      </c>
      <c r="B101" s="175" t="s">
        <v>102</v>
      </c>
      <c r="C101" s="175" t="s">
        <v>959</v>
      </c>
      <c r="D101" s="175" t="s">
        <v>962</v>
      </c>
      <c r="E101" s="327" t="s">
        <v>45</v>
      </c>
      <c r="F101" s="15">
        <v>70</v>
      </c>
      <c r="G101" s="9"/>
      <c r="H101" s="9"/>
      <c r="I101" s="15"/>
      <c r="J101" s="15"/>
      <c r="K101" s="199"/>
      <c r="L101" s="5"/>
      <c r="M101" s="5"/>
      <c r="N101" s="5"/>
      <c r="O101" s="5"/>
    </row>
    <row r="102" spans="1:15" s="1" customFormat="1" ht="38.25" hidden="1" x14ac:dyDescent="0.25">
      <c r="A102" s="138">
        <v>19</v>
      </c>
      <c r="B102" s="175" t="s">
        <v>102</v>
      </c>
      <c r="C102" s="175" t="s">
        <v>959</v>
      </c>
      <c r="D102" s="175" t="s">
        <v>963</v>
      </c>
      <c r="E102" s="327" t="s">
        <v>45</v>
      </c>
      <c r="F102" s="15">
        <v>70</v>
      </c>
      <c r="G102" s="9"/>
      <c r="H102" s="9"/>
      <c r="I102" s="15"/>
      <c r="J102" s="15"/>
      <c r="K102" s="199"/>
      <c r="L102" s="5"/>
      <c r="M102" s="5"/>
      <c r="N102" s="5"/>
      <c r="O102" s="5"/>
    </row>
    <row r="103" spans="1:15" ht="73.5" hidden="1" customHeight="1" x14ac:dyDescent="0.25">
      <c r="A103" s="138" t="s">
        <v>106</v>
      </c>
      <c r="B103" s="473" t="s">
        <v>1089</v>
      </c>
      <c r="C103" s="474"/>
      <c r="D103" s="474"/>
      <c r="E103" s="474"/>
      <c r="F103" s="474"/>
      <c r="G103" s="474"/>
      <c r="H103" s="474"/>
      <c r="I103" s="474"/>
      <c r="J103" s="474"/>
      <c r="K103" s="474"/>
      <c r="L103" s="5"/>
      <c r="M103" s="5"/>
      <c r="N103" s="5"/>
      <c r="O103" s="5"/>
    </row>
    <row r="104" spans="1:15" s="116" customFormat="1" hidden="1" x14ac:dyDescent="0.25">
      <c r="A104" s="430" t="s">
        <v>1519</v>
      </c>
      <c r="B104" s="431"/>
      <c r="C104" s="431"/>
      <c r="D104" s="431"/>
      <c r="E104" s="431"/>
      <c r="F104" s="431"/>
      <c r="G104" s="431"/>
      <c r="H104" s="431"/>
      <c r="I104" s="431"/>
      <c r="J104" s="431"/>
      <c r="K104" s="431"/>
      <c r="L104" s="432"/>
      <c r="M104" s="5"/>
      <c r="N104" s="5"/>
      <c r="O104" s="5"/>
    </row>
    <row r="105" spans="1:15" s="116" customFormat="1" ht="16.5" hidden="1" customHeight="1" x14ac:dyDescent="0.25">
      <c r="A105" s="168" t="s">
        <v>1220</v>
      </c>
      <c r="B105" s="458" t="s">
        <v>1204</v>
      </c>
      <c r="C105" s="459"/>
      <c r="D105" s="459"/>
      <c r="E105" s="459"/>
      <c r="F105" s="459"/>
      <c r="G105" s="459"/>
      <c r="H105" s="459"/>
      <c r="I105" s="459"/>
      <c r="J105" s="459"/>
      <c r="K105" s="459"/>
      <c r="L105" s="198"/>
      <c r="M105" s="198"/>
      <c r="N105" s="198"/>
      <c r="O105" s="198"/>
    </row>
    <row r="106" spans="1:15" s="1" customFormat="1" ht="90.75" hidden="1" customHeight="1" x14ac:dyDescent="0.25">
      <c r="A106" s="138">
        <v>1</v>
      </c>
      <c r="B106" s="178" t="s">
        <v>1060</v>
      </c>
      <c r="C106" s="178" t="s">
        <v>1061</v>
      </c>
      <c r="D106" s="178" t="s">
        <v>1062</v>
      </c>
      <c r="E106" s="327" t="s">
        <v>45</v>
      </c>
      <c r="F106" s="327">
        <v>108</v>
      </c>
      <c r="G106" s="178"/>
      <c r="H106" s="178"/>
      <c r="I106" s="329"/>
      <c r="J106" s="329"/>
      <c r="K106" s="165"/>
      <c r="L106" s="5"/>
      <c r="M106" s="5"/>
      <c r="N106" s="5"/>
      <c r="O106" s="5"/>
    </row>
    <row r="107" spans="1:15" s="1" customFormat="1" ht="89.25" hidden="1" customHeight="1" x14ac:dyDescent="0.25">
      <c r="A107" s="138">
        <v>2</v>
      </c>
      <c r="B107" s="178" t="s">
        <v>1060</v>
      </c>
      <c r="C107" s="178" t="s">
        <v>1063</v>
      </c>
      <c r="D107" s="8" t="s">
        <v>1064</v>
      </c>
      <c r="E107" s="327" t="s">
        <v>45</v>
      </c>
      <c r="F107" s="327">
        <v>360</v>
      </c>
      <c r="G107" s="178"/>
      <c r="H107" s="178"/>
      <c r="I107" s="329"/>
      <c r="J107" s="329"/>
      <c r="K107" s="165"/>
      <c r="L107" s="5"/>
      <c r="M107" s="5"/>
      <c r="N107" s="5"/>
      <c r="O107" s="5"/>
    </row>
    <row r="108" spans="1:15" s="1" customFormat="1" ht="90.75" hidden="1" customHeight="1" x14ac:dyDescent="0.25">
      <c r="A108" s="138">
        <v>3</v>
      </c>
      <c r="B108" s="178" t="s">
        <v>1060</v>
      </c>
      <c r="C108" s="178" t="s">
        <v>1063</v>
      </c>
      <c r="D108" s="8" t="s">
        <v>1065</v>
      </c>
      <c r="E108" s="327" t="s">
        <v>45</v>
      </c>
      <c r="F108" s="327">
        <v>360</v>
      </c>
      <c r="G108" s="178"/>
      <c r="H108" s="178"/>
      <c r="I108" s="329"/>
      <c r="J108" s="329"/>
      <c r="K108" s="165"/>
      <c r="L108" s="5"/>
      <c r="M108" s="5"/>
      <c r="N108" s="5"/>
      <c r="O108" s="5"/>
    </row>
    <row r="109" spans="1:15" s="1" customFormat="1" ht="76.5" hidden="1" x14ac:dyDescent="0.25">
      <c r="A109" s="138">
        <v>4</v>
      </c>
      <c r="B109" s="178" t="s">
        <v>1066</v>
      </c>
      <c r="C109" s="178" t="s">
        <v>1067</v>
      </c>
      <c r="D109" s="25" t="s">
        <v>1068</v>
      </c>
      <c r="E109" s="327" t="s">
        <v>45</v>
      </c>
      <c r="F109" s="327">
        <v>72</v>
      </c>
      <c r="G109" s="178"/>
      <c r="H109" s="178"/>
      <c r="I109" s="329"/>
      <c r="J109" s="329"/>
      <c r="K109" s="165"/>
      <c r="L109" s="5"/>
      <c r="M109" s="5"/>
      <c r="N109" s="5"/>
      <c r="O109" s="5"/>
    </row>
    <row r="110" spans="1:15" s="1" customFormat="1" ht="76.5" hidden="1" x14ac:dyDescent="0.25">
      <c r="A110" s="138">
        <v>5</v>
      </c>
      <c r="B110" s="8" t="s">
        <v>1069</v>
      </c>
      <c r="C110" s="178" t="s">
        <v>1070</v>
      </c>
      <c r="D110" s="25" t="s">
        <v>1071</v>
      </c>
      <c r="E110" s="327" t="s">
        <v>45</v>
      </c>
      <c r="F110" s="327">
        <v>360</v>
      </c>
      <c r="G110" s="178"/>
      <c r="H110" s="178"/>
      <c r="I110" s="329"/>
      <c r="J110" s="329"/>
      <c r="K110" s="165"/>
      <c r="L110" s="5"/>
      <c r="M110" s="5"/>
      <c r="N110" s="5"/>
      <c r="O110" s="5"/>
    </row>
    <row r="111" spans="1:15" s="1" customFormat="1" ht="76.5" hidden="1" x14ac:dyDescent="0.25">
      <c r="A111" s="138">
        <v>6</v>
      </c>
      <c r="B111" s="8" t="s">
        <v>1069</v>
      </c>
      <c r="C111" s="178" t="s">
        <v>1070</v>
      </c>
      <c r="D111" s="25" t="s">
        <v>1072</v>
      </c>
      <c r="E111" s="327" t="s">
        <v>45</v>
      </c>
      <c r="F111" s="327">
        <v>360</v>
      </c>
      <c r="G111" s="178"/>
      <c r="H111" s="178"/>
      <c r="I111" s="329"/>
      <c r="J111" s="329"/>
      <c r="K111" s="165"/>
      <c r="L111" s="5"/>
      <c r="M111" s="5"/>
      <c r="N111" s="5"/>
      <c r="O111" s="5"/>
    </row>
    <row r="112" spans="1:15" s="1" customFormat="1" ht="102" hidden="1" x14ac:dyDescent="0.25">
      <c r="A112" s="138">
        <v>7</v>
      </c>
      <c r="B112" s="8" t="s">
        <v>1069</v>
      </c>
      <c r="C112" s="178" t="s">
        <v>1070</v>
      </c>
      <c r="D112" s="25" t="s">
        <v>1073</v>
      </c>
      <c r="E112" s="327" t="s">
        <v>45</v>
      </c>
      <c r="F112" s="327">
        <v>360</v>
      </c>
      <c r="G112" s="178"/>
      <c r="H112" s="178"/>
      <c r="I112" s="329"/>
      <c r="J112" s="329"/>
      <c r="K112" s="165"/>
      <c r="L112" s="5"/>
      <c r="M112" s="5"/>
      <c r="N112" s="5"/>
      <c r="O112" s="5"/>
    </row>
    <row r="113" spans="1:15" s="1" customFormat="1" ht="78" hidden="1" customHeight="1" x14ac:dyDescent="0.25">
      <c r="A113" s="138">
        <v>8</v>
      </c>
      <c r="B113" s="8" t="s">
        <v>1069</v>
      </c>
      <c r="C113" s="178" t="s">
        <v>1070</v>
      </c>
      <c r="D113" s="25" t="s">
        <v>1074</v>
      </c>
      <c r="E113" s="327" t="s">
        <v>45</v>
      </c>
      <c r="F113" s="327">
        <v>360</v>
      </c>
      <c r="G113" s="178"/>
      <c r="H113" s="178"/>
      <c r="I113" s="329"/>
      <c r="J113" s="329"/>
      <c r="K113" s="165"/>
      <c r="L113" s="5"/>
      <c r="M113" s="5"/>
      <c r="N113" s="5"/>
      <c r="O113" s="5"/>
    </row>
    <row r="114" spans="1:15" s="1" customFormat="1" ht="114.75" hidden="1" x14ac:dyDescent="0.25">
      <c r="A114" s="138">
        <v>9</v>
      </c>
      <c r="B114" s="8" t="s">
        <v>1069</v>
      </c>
      <c r="C114" s="178" t="s">
        <v>1070</v>
      </c>
      <c r="D114" s="25" t="s">
        <v>1075</v>
      </c>
      <c r="E114" s="327" t="s">
        <v>45</v>
      </c>
      <c r="F114" s="327">
        <v>360</v>
      </c>
      <c r="G114" s="178"/>
      <c r="H114" s="178"/>
      <c r="I114" s="329"/>
      <c r="J114" s="329"/>
      <c r="K114" s="165"/>
      <c r="L114" s="5"/>
      <c r="M114" s="5"/>
      <c r="N114" s="5"/>
      <c r="O114" s="5"/>
    </row>
    <row r="115" spans="1:15" s="1" customFormat="1" ht="102" hidden="1" x14ac:dyDescent="0.25">
      <c r="A115" s="138">
        <v>10</v>
      </c>
      <c r="B115" s="8" t="s">
        <v>1069</v>
      </c>
      <c r="C115" s="178" t="s">
        <v>1070</v>
      </c>
      <c r="D115" s="25" t="s">
        <v>1076</v>
      </c>
      <c r="E115" s="327" t="s">
        <v>45</v>
      </c>
      <c r="F115" s="327">
        <v>360</v>
      </c>
      <c r="G115" s="178"/>
      <c r="H115" s="178"/>
      <c r="I115" s="329"/>
      <c r="J115" s="329"/>
      <c r="K115" s="165"/>
      <c r="L115" s="5"/>
      <c r="M115" s="5"/>
      <c r="N115" s="5"/>
      <c r="O115" s="5"/>
    </row>
    <row r="116" spans="1:15" s="1" customFormat="1" ht="104.25" hidden="1" customHeight="1" x14ac:dyDescent="0.25">
      <c r="A116" s="138">
        <v>11</v>
      </c>
      <c r="B116" s="8" t="s">
        <v>1069</v>
      </c>
      <c r="C116" s="178" t="s">
        <v>1070</v>
      </c>
      <c r="D116" s="25" t="s">
        <v>1077</v>
      </c>
      <c r="E116" s="327" t="s">
        <v>45</v>
      </c>
      <c r="F116" s="327">
        <v>360</v>
      </c>
      <c r="G116" s="178"/>
      <c r="H116" s="178"/>
      <c r="I116" s="329"/>
      <c r="J116" s="329"/>
      <c r="K116" s="165"/>
      <c r="L116" s="5"/>
      <c r="M116" s="5"/>
      <c r="N116" s="5"/>
      <c r="O116" s="5"/>
    </row>
    <row r="117" spans="1:15" s="1" customFormat="1" ht="89.25" hidden="1" x14ac:dyDescent="0.25">
      <c r="A117" s="138">
        <v>12</v>
      </c>
      <c r="B117" s="8" t="s">
        <v>1069</v>
      </c>
      <c r="C117" s="178" t="s">
        <v>1070</v>
      </c>
      <c r="D117" s="25" t="s">
        <v>1078</v>
      </c>
      <c r="E117" s="327" t="s">
        <v>45</v>
      </c>
      <c r="F117" s="327">
        <v>360</v>
      </c>
      <c r="G117" s="178"/>
      <c r="H117" s="178"/>
      <c r="I117" s="329"/>
      <c r="J117" s="329"/>
      <c r="K117" s="165"/>
      <c r="L117" s="5"/>
      <c r="M117" s="5"/>
      <c r="N117" s="5"/>
      <c r="O117" s="5"/>
    </row>
    <row r="118" spans="1:15" s="1" customFormat="1" ht="102" hidden="1" x14ac:dyDescent="0.25">
      <c r="A118" s="138">
        <v>13</v>
      </c>
      <c r="B118" s="8" t="s">
        <v>1069</v>
      </c>
      <c r="C118" s="178" t="s">
        <v>1070</v>
      </c>
      <c r="D118" s="25" t="s">
        <v>1079</v>
      </c>
      <c r="E118" s="327" t="s">
        <v>45</v>
      </c>
      <c r="F118" s="327">
        <v>360</v>
      </c>
      <c r="G118" s="178"/>
      <c r="H118" s="178"/>
      <c r="I118" s="329"/>
      <c r="J118" s="329"/>
      <c r="K118" s="165"/>
      <c r="L118" s="5"/>
      <c r="M118" s="5"/>
      <c r="N118" s="5"/>
      <c r="O118" s="5"/>
    </row>
    <row r="119" spans="1:15" s="1" customFormat="1" ht="94.5" hidden="1" customHeight="1" x14ac:dyDescent="0.25">
      <c r="A119" s="138">
        <v>14</v>
      </c>
      <c r="B119" s="8" t="s">
        <v>1069</v>
      </c>
      <c r="C119" s="178" t="s">
        <v>1070</v>
      </c>
      <c r="D119" s="25" t="s">
        <v>1080</v>
      </c>
      <c r="E119" s="327" t="s">
        <v>45</v>
      </c>
      <c r="F119" s="327">
        <v>360</v>
      </c>
      <c r="G119" s="178"/>
      <c r="H119" s="178"/>
      <c r="I119" s="329"/>
      <c r="J119" s="329"/>
      <c r="K119" s="165"/>
      <c r="L119" s="5"/>
      <c r="M119" s="5"/>
      <c r="N119" s="5"/>
      <c r="O119" s="5"/>
    </row>
    <row r="120" spans="1:15" s="1" customFormat="1" ht="111.75" hidden="1" customHeight="1" x14ac:dyDescent="0.25">
      <c r="A120" s="138">
        <v>15</v>
      </c>
      <c r="B120" s="8" t="s">
        <v>1069</v>
      </c>
      <c r="C120" s="178" t="s">
        <v>1070</v>
      </c>
      <c r="D120" s="25" t="s">
        <v>1081</v>
      </c>
      <c r="E120" s="327" t="s">
        <v>45</v>
      </c>
      <c r="F120" s="327">
        <v>360</v>
      </c>
      <c r="G120" s="178"/>
      <c r="H120" s="178"/>
      <c r="I120" s="329"/>
      <c r="J120" s="329"/>
      <c r="K120" s="165"/>
      <c r="L120" s="5"/>
      <c r="M120" s="5"/>
      <c r="N120" s="5"/>
      <c r="O120" s="5"/>
    </row>
    <row r="121" spans="1:15" s="1" customFormat="1" ht="76.5" hidden="1" x14ac:dyDescent="0.25">
      <c r="A121" s="138">
        <v>16</v>
      </c>
      <c r="B121" s="8" t="s">
        <v>1069</v>
      </c>
      <c r="C121" s="178" t="s">
        <v>1070</v>
      </c>
      <c r="D121" s="25" t="s">
        <v>1082</v>
      </c>
      <c r="E121" s="327" t="s">
        <v>45</v>
      </c>
      <c r="F121" s="327">
        <v>360</v>
      </c>
      <c r="G121" s="178"/>
      <c r="H121" s="178"/>
      <c r="I121" s="329"/>
      <c r="J121" s="329"/>
      <c r="K121" s="165"/>
      <c r="L121" s="5"/>
      <c r="M121" s="5"/>
      <c r="N121" s="5"/>
      <c r="O121" s="5"/>
    </row>
    <row r="122" spans="1:15" s="1" customFormat="1" ht="76.5" hidden="1" x14ac:dyDescent="0.25">
      <c r="A122" s="138">
        <v>17</v>
      </c>
      <c r="B122" s="8" t="s">
        <v>1069</v>
      </c>
      <c r="C122" s="178" t="s">
        <v>1070</v>
      </c>
      <c r="D122" s="25" t="s">
        <v>1083</v>
      </c>
      <c r="E122" s="327" t="s">
        <v>45</v>
      </c>
      <c r="F122" s="327">
        <v>360</v>
      </c>
      <c r="G122" s="178"/>
      <c r="H122" s="178"/>
      <c r="I122" s="329"/>
      <c r="J122" s="329"/>
      <c r="K122" s="165"/>
      <c r="L122" s="5"/>
      <c r="M122" s="5"/>
      <c r="N122" s="5"/>
      <c r="O122" s="5"/>
    </row>
    <row r="123" spans="1:15" s="1" customFormat="1" ht="51" hidden="1" x14ac:dyDescent="0.25">
      <c r="A123" s="138">
        <v>18</v>
      </c>
      <c r="B123" s="8" t="s">
        <v>1069</v>
      </c>
      <c r="C123" s="178" t="s">
        <v>1070</v>
      </c>
      <c r="D123" s="25" t="s">
        <v>1084</v>
      </c>
      <c r="E123" s="327" t="s">
        <v>45</v>
      </c>
      <c r="F123" s="327">
        <v>360</v>
      </c>
      <c r="G123" s="178"/>
      <c r="H123" s="178"/>
      <c r="I123" s="329"/>
      <c r="J123" s="329"/>
      <c r="K123" s="165"/>
      <c r="L123" s="5"/>
      <c r="M123" s="5"/>
      <c r="N123" s="5"/>
      <c r="O123" s="5"/>
    </row>
    <row r="124" spans="1:15" s="1" customFormat="1" ht="51" hidden="1" x14ac:dyDescent="0.25">
      <c r="A124" s="138">
        <v>19</v>
      </c>
      <c r="B124" s="8" t="s">
        <v>1069</v>
      </c>
      <c r="C124" s="178" t="s">
        <v>1070</v>
      </c>
      <c r="D124" s="25" t="s">
        <v>1085</v>
      </c>
      <c r="E124" s="327" t="s">
        <v>45</v>
      </c>
      <c r="F124" s="327">
        <v>360</v>
      </c>
      <c r="G124" s="178"/>
      <c r="H124" s="178"/>
      <c r="I124" s="329"/>
      <c r="J124" s="329"/>
      <c r="K124" s="165"/>
      <c r="L124" s="5"/>
      <c r="M124" s="5"/>
      <c r="N124" s="5"/>
      <c r="O124" s="5"/>
    </row>
    <row r="125" spans="1:15" s="1" customFormat="1" ht="51" hidden="1" x14ac:dyDescent="0.25">
      <c r="A125" s="138">
        <v>20</v>
      </c>
      <c r="B125" s="8" t="s">
        <v>1069</v>
      </c>
      <c r="C125" s="178" t="s">
        <v>1070</v>
      </c>
      <c r="D125" s="25" t="s">
        <v>1086</v>
      </c>
      <c r="E125" s="327" t="s">
        <v>45</v>
      </c>
      <c r="F125" s="327">
        <v>36</v>
      </c>
      <c r="G125" s="178"/>
      <c r="H125" s="178"/>
      <c r="I125" s="329"/>
      <c r="J125" s="329"/>
      <c r="K125" s="165"/>
      <c r="L125" s="5"/>
      <c r="M125" s="5"/>
      <c r="N125" s="5"/>
      <c r="O125" s="5"/>
    </row>
    <row r="126" spans="1:15" s="1" customFormat="1" ht="51" hidden="1" x14ac:dyDescent="0.25">
      <c r="A126" s="138">
        <v>21</v>
      </c>
      <c r="B126" s="8" t="s">
        <v>1069</v>
      </c>
      <c r="C126" s="178" t="s">
        <v>1070</v>
      </c>
      <c r="D126" s="25" t="s">
        <v>1087</v>
      </c>
      <c r="E126" s="327" t="s">
        <v>45</v>
      </c>
      <c r="F126" s="327">
        <v>360</v>
      </c>
      <c r="G126" s="178"/>
      <c r="H126" s="178"/>
      <c r="I126" s="329"/>
      <c r="J126" s="329"/>
      <c r="K126" s="165"/>
      <c r="L126" s="5"/>
      <c r="M126" s="5"/>
      <c r="N126" s="5"/>
      <c r="O126" s="5"/>
    </row>
    <row r="127" spans="1:15" s="1" customFormat="1" ht="51" hidden="1" x14ac:dyDescent="0.25">
      <c r="A127" s="138">
        <v>22</v>
      </c>
      <c r="B127" s="8" t="s">
        <v>1069</v>
      </c>
      <c r="C127" s="178" t="s">
        <v>1070</v>
      </c>
      <c r="D127" s="25" t="s">
        <v>1088</v>
      </c>
      <c r="E127" s="327" t="s">
        <v>45</v>
      </c>
      <c r="F127" s="327">
        <v>36</v>
      </c>
      <c r="G127" s="178"/>
      <c r="H127" s="178"/>
      <c r="I127" s="329"/>
      <c r="J127" s="329"/>
      <c r="K127" s="165"/>
      <c r="L127" s="5"/>
      <c r="M127" s="5"/>
      <c r="N127" s="5"/>
      <c r="O127" s="5"/>
    </row>
    <row r="128" spans="1:15" s="1" customFormat="1" ht="69.75" hidden="1" customHeight="1" x14ac:dyDescent="0.25">
      <c r="A128" s="138" t="s">
        <v>106</v>
      </c>
      <c r="B128" s="473" t="s">
        <v>1089</v>
      </c>
      <c r="C128" s="474"/>
      <c r="D128" s="474"/>
      <c r="E128" s="474"/>
      <c r="F128" s="474"/>
      <c r="G128" s="474"/>
      <c r="H128" s="474"/>
      <c r="I128" s="474"/>
      <c r="J128" s="474"/>
      <c r="K128" s="474"/>
      <c r="L128" s="5"/>
      <c r="M128" s="5"/>
      <c r="N128" s="5"/>
      <c r="O128" s="5"/>
    </row>
    <row r="129" spans="1:15" s="116" customFormat="1" hidden="1" x14ac:dyDescent="0.25">
      <c r="A129" s="430" t="s">
        <v>1519</v>
      </c>
      <c r="B129" s="431"/>
      <c r="C129" s="431"/>
      <c r="D129" s="431"/>
      <c r="E129" s="431"/>
      <c r="F129" s="431"/>
      <c r="G129" s="431"/>
      <c r="H129" s="431"/>
      <c r="I129" s="431"/>
      <c r="J129" s="431"/>
      <c r="K129" s="431"/>
      <c r="L129" s="432"/>
      <c r="M129" s="5"/>
      <c r="N129" s="5"/>
      <c r="O129" s="5"/>
    </row>
    <row r="130" spans="1:15" hidden="1" x14ac:dyDescent="0.25">
      <c r="A130" s="139" t="s">
        <v>1221</v>
      </c>
      <c r="B130" s="481" t="s">
        <v>107</v>
      </c>
      <c r="C130" s="482"/>
      <c r="D130" s="482"/>
      <c r="E130" s="482"/>
      <c r="F130" s="482"/>
      <c r="G130" s="482"/>
      <c r="H130" s="482"/>
      <c r="I130" s="482"/>
      <c r="J130" s="482"/>
      <c r="K130" s="482"/>
      <c r="L130" s="198"/>
      <c r="M130" s="198"/>
      <c r="N130" s="198"/>
      <c r="O130" s="198"/>
    </row>
    <row r="131" spans="1:15" ht="25.5" hidden="1" x14ac:dyDescent="0.25">
      <c r="A131" s="3">
        <v>1</v>
      </c>
      <c r="B131" s="71" t="s">
        <v>108</v>
      </c>
      <c r="C131" s="71" t="s">
        <v>979</v>
      </c>
      <c r="D131" s="71" t="s">
        <v>978</v>
      </c>
      <c r="E131" s="342" t="s">
        <v>50</v>
      </c>
      <c r="F131" s="16">
        <v>10</v>
      </c>
      <c r="G131" s="20"/>
      <c r="H131" s="20"/>
      <c r="I131" s="16"/>
      <c r="J131" s="16"/>
      <c r="K131" s="200"/>
      <c r="L131" s="5"/>
      <c r="M131" s="5"/>
      <c r="N131" s="5"/>
      <c r="O131" s="5"/>
    </row>
    <row r="132" spans="1:15" ht="25.5" hidden="1" x14ac:dyDescent="0.25">
      <c r="A132" s="3">
        <v>2</v>
      </c>
      <c r="B132" s="71" t="s">
        <v>109</v>
      </c>
      <c r="C132" s="71" t="s">
        <v>980</v>
      </c>
      <c r="D132" s="71" t="s">
        <v>981</v>
      </c>
      <c r="E132" s="342" t="s">
        <v>50</v>
      </c>
      <c r="F132" s="16">
        <v>2</v>
      </c>
      <c r="G132" s="20"/>
      <c r="H132" s="20"/>
      <c r="I132" s="16"/>
      <c r="J132" s="16"/>
      <c r="K132" s="200"/>
      <c r="L132" s="5"/>
      <c r="M132" s="5"/>
      <c r="N132" s="5"/>
      <c r="O132" s="5"/>
    </row>
    <row r="133" spans="1:15" s="1" customFormat="1" ht="92.25" hidden="1" x14ac:dyDescent="0.25">
      <c r="A133" s="3">
        <v>3</v>
      </c>
      <c r="B133" s="175" t="s">
        <v>967</v>
      </c>
      <c r="C133" s="175" t="s">
        <v>968</v>
      </c>
      <c r="D133" s="175"/>
      <c r="E133" s="327" t="s">
        <v>45</v>
      </c>
      <c r="F133" s="16">
        <v>10</v>
      </c>
      <c r="G133" s="20"/>
      <c r="H133" s="20"/>
      <c r="I133" s="16"/>
      <c r="J133" s="16"/>
      <c r="K133" s="200"/>
      <c r="L133" s="5"/>
      <c r="M133" s="5"/>
      <c r="N133" s="5"/>
      <c r="O133" s="5"/>
    </row>
    <row r="134" spans="1:15" s="1" customFormat="1" ht="102" hidden="1" x14ac:dyDescent="0.25">
      <c r="A134" s="478">
        <v>4</v>
      </c>
      <c r="B134" s="175" t="s">
        <v>969</v>
      </c>
      <c r="C134" s="175" t="s">
        <v>985</v>
      </c>
      <c r="D134" s="175"/>
      <c r="E134" s="327" t="s">
        <v>45</v>
      </c>
      <c r="F134" s="16">
        <v>1</v>
      </c>
      <c r="G134" s="20"/>
      <c r="H134" s="20"/>
      <c r="I134" s="16"/>
      <c r="J134" s="16"/>
      <c r="K134" s="200"/>
      <c r="L134" s="5"/>
      <c r="M134" s="5"/>
      <c r="N134" s="5"/>
      <c r="O134" s="5"/>
    </row>
    <row r="135" spans="1:15" s="1" customFormat="1" hidden="1" x14ac:dyDescent="0.25">
      <c r="A135" s="479"/>
      <c r="B135" s="114" t="s">
        <v>970</v>
      </c>
      <c r="C135" s="175" t="s">
        <v>983</v>
      </c>
      <c r="D135" s="175" t="s">
        <v>982</v>
      </c>
      <c r="E135" s="327" t="s">
        <v>45</v>
      </c>
      <c r="F135" s="16">
        <v>3</v>
      </c>
      <c r="G135" s="20"/>
      <c r="H135" s="20"/>
      <c r="I135" s="16"/>
      <c r="J135" s="16"/>
      <c r="K135" s="200"/>
      <c r="L135" s="5"/>
      <c r="M135" s="5"/>
      <c r="N135" s="5"/>
      <c r="O135" s="5"/>
    </row>
    <row r="136" spans="1:15" s="1" customFormat="1" hidden="1" x14ac:dyDescent="0.25">
      <c r="A136" s="480"/>
      <c r="B136" s="115" t="s">
        <v>971</v>
      </c>
      <c r="C136" s="175" t="s">
        <v>984</v>
      </c>
      <c r="D136" s="175" t="s">
        <v>982</v>
      </c>
      <c r="E136" s="327" t="s">
        <v>45</v>
      </c>
      <c r="F136" s="16">
        <v>6</v>
      </c>
      <c r="G136" s="20"/>
      <c r="H136" s="20"/>
      <c r="I136" s="16"/>
      <c r="J136" s="16"/>
      <c r="K136" s="200"/>
      <c r="L136" s="5"/>
      <c r="M136" s="5"/>
      <c r="N136" s="5"/>
      <c r="O136" s="5"/>
    </row>
    <row r="137" spans="1:15" s="116" customFormat="1" hidden="1" x14ac:dyDescent="0.25">
      <c r="A137" s="430" t="s">
        <v>1519</v>
      </c>
      <c r="B137" s="431"/>
      <c r="C137" s="431"/>
      <c r="D137" s="431"/>
      <c r="E137" s="431"/>
      <c r="F137" s="431"/>
      <c r="G137" s="431"/>
      <c r="H137" s="431"/>
      <c r="I137" s="431"/>
      <c r="J137" s="431"/>
      <c r="K137" s="431"/>
      <c r="L137" s="432"/>
      <c r="M137" s="5"/>
      <c r="N137" s="5"/>
      <c r="O137" s="5"/>
    </row>
    <row r="138" spans="1:15" hidden="1" x14ac:dyDescent="0.25">
      <c r="A138" s="139" t="s">
        <v>1222</v>
      </c>
      <c r="B138" s="481" t="s">
        <v>110</v>
      </c>
      <c r="C138" s="482"/>
      <c r="D138" s="482"/>
      <c r="E138" s="482"/>
      <c r="F138" s="482"/>
      <c r="G138" s="482"/>
      <c r="H138" s="482"/>
      <c r="I138" s="482"/>
      <c r="J138" s="482"/>
      <c r="K138" s="482"/>
      <c r="L138" s="198"/>
      <c r="M138" s="198"/>
      <c r="N138" s="198"/>
      <c r="O138" s="198"/>
    </row>
    <row r="139" spans="1:15" s="1" customFormat="1" ht="38.25" hidden="1" x14ac:dyDescent="0.25">
      <c r="A139" s="3">
        <v>1</v>
      </c>
      <c r="B139" s="175" t="s">
        <v>976</v>
      </c>
      <c r="C139" s="175" t="s">
        <v>975</v>
      </c>
      <c r="D139" s="175" t="s">
        <v>977</v>
      </c>
      <c r="E139" s="327" t="s">
        <v>130</v>
      </c>
      <c r="F139" s="16">
        <v>8</v>
      </c>
      <c r="G139" s="20"/>
      <c r="H139" s="20"/>
      <c r="I139" s="16"/>
      <c r="J139" s="16"/>
      <c r="K139" s="200"/>
      <c r="L139" s="5"/>
      <c r="M139" s="5"/>
      <c r="N139" s="5"/>
      <c r="O139" s="5"/>
    </row>
    <row r="140" spans="1:15" s="1" customFormat="1" ht="102" hidden="1" x14ac:dyDescent="0.25">
      <c r="A140" s="3">
        <v>2</v>
      </c>
      <c r="B140" s="175" t="s">
        <v>964</v>
      </c>
      <c r="C140" s="175" t="s">
        <v>965</v>
      </c>
      <c r="D140" s="175" t="s">
        <v>966</v>
      </c>
      <c r="E140" s="327" t="s">
        <v>45</v>
      </c>
      <c r="F140" s="16">
        <v>8</v>
      </c>
      <c r="G140" s="20"/>
      <c r="H140" s="20"/>
      <c r="I140" s="16"/>
      <c r="J140" s="16"/>
      <c r="K140" s="200"/>
      <c r="L140" s="5"/>
      <c r="M140" s="5"/>
      <c r="N140" s="5"/>
      <c r="O140" s="5"/>
    </row>
    <row r="141" spans="1:15" hidden="1" x14ac:dyDescent="0.25">
      <c r="A141" s="3"/>
      <c r="B141" s="230" t="s">
        <v>111</v>
      </c>
      <c r="C141" s="170"/>
      <c r="D141" s="170"/>
      <c r="E141" s="345"/>
      <c r="F141" s="328"/>
      <c r="G141" s="119"/>
      <c r="H141" s="119"/>
      <c r="I141" s="328"/>
      <c r="J141" s="328"/>
      <c r="K141" s="119"/>
      <c r="L141" s="5"/>
      <c r="M141" s="5"/>
      <c r="N141" s="5"/>
      <c r="O141" s="5"/>
    </row>
    <row r="142" spans="1:15" s="116" customFormat="1" hidden="1" x14ac:dyDescent="0.25">
      <c r="A142" s="430" t="s">
        <v>1519</v>
      </c>
      <c r="B142" s="431"/>
      <c r="C142" s="431"/>
      <c r="D142" s="431"/>
      <c r="E142" s="431"/>
      <c r="F142" s="431"/>
      <c r="G142" s="431"/>
      <c r="H142" s="431"/>
      <c r="I142" s="431"/>
      <c r="J142" s="431"/>
      <c r="K142" s="431"/>
      <c r="L142" s="432"/>
      <c r="M142" s="5"/>
      <c r="N142" s="5"/>
      <c r="O142" s="5"/>
    </row>
    <row r="143" spans="1:15" hidden="1" x14ac:dyDescent="0.25">
      <c r="A143" s="168" t="s">
        <v>1223</v>
      </c>
      <c r="B143" s="458" t="s">
        <v>1059</v>
      </c>
      <c r="C143" s="459"/>
      <c r="D143" s="459"/>
      <c r="E143" s="459"/>
      <c r="F143" s="459"/>
      <c r="G143" s="459"/>
      <c r="H143" s="459"/>
      <c r="I143" s="459"/>
      <c r="J143" s="459"/>
      <c r="K143" s="459"/>
      <c r="L143" s="198"/>
      <c r="M143" s="198"/>
      <c r="N143" s="198"/>
      <c r="O143" s="198"/>
    </row>
    <row r="144" spans="1:15" ht="102" hidden="1" x14ac:dyDescent="0.25">
      <c r="A144" s="172">
        <v>1</v>
      </c>
      <c r="B144" s="175" t="s">
        <v>112</v>
      </c>
      <c r="C144" s="175" t="s">
        <v>113</v>
      </c>
      <c r="D144" s="15"/>
      <c r="E144" s="329" t="s">
        <v>45</v>
      </c>
      <c r="F144" s="34">
        <v>1000</v>
      </c>
      <c r="G144" s="69" t="s">
        <v>1617</v>
      </c>
      <c r="H144" s="69" t="s">
        <v>1619</v>
      </c>
      <c r="I144" s="15" t="s">
        <v>1620</v>
      </c>
      <c r="J144" s="15">
        <v>58735</v>
      </c>
      <c r="K144" s="401">
        <v>1.69</v>
      </c>
      <c r="L144" s="15">
        <v>1.69</v>
      </c>
      <c r="M144" s="403">
        <f>SUM(K144*F144)</f>
        <v>1690</v>
      </c>
      <c r="N144" s="403">
        <f>SUM(K144*F144*1.12)</f>
        <v>1892.8000000000002</v>
      </c>
      <c r="O144" s="15"/>
    </row>
    <row r="145" spans="1:15" ht="101.25" hidden="1" customHeight="1" x14ac:dyDescent="0.25">
      <c r="A145" s="172">
        <v>2</v>
      </c>
      <c r="B145" s="175" t="s">
        <v>114</v>
      </c>
      <c r="C145" s="175" t="s">
        <v>115</v>
      </c>
      <c r="D145" s="329" t="s">
        <v>116</v>
      </c>
      <c r="E145" s="329" t="s">
        <v>45</v>
      </c>
      <c r="F145" s="34">
        <v>1800</v>
      </c>
      <c r="G145" s="69" t="s">
        <v>1614</v>
      </c>
      <c r="H145" s="69" t="s">
        <v>1618</v>
      </c>
      <c r="I145" s="69" t="s">
        <v>1615</v>
      </c>
      <c r="J145" s="69" t="s">
        <v>1616</v>
      </c>
      <c r="K145" s="402">
        <v>0.61</v>
      </c>
      <c r="L145" s="69">
        <v>3.05</v>
      </c>
      <c r="M145" s="403">
        <f>SUM(K145*F145)</f>
        <v>1098</v>
      </c>
      <c r="N145" s="403">
        <f>SUM(K145*F145*1.12)</f>
        <v>1229.7600000000002</v>
      </c>
      <c r="O145" s="69"/>
    </row>
    <row r="146" spans="1:15" s="1" customFormat="1" ht="114.75" hidden="1" x14ac:dyDescent="0.25">
      <c r="A146" s="172">
        <v>3</v>
      </c>
      <c r="B146" s="175" t="s">
        <v>272</v>
      </c>
      <c r="C146" s="176" t="s">
        <v>273</v>
      </c>
      <c r="D146" s="341" t="s">
        <v>274</v>
      </c>
      <c r="E146" s="346" t="s">
        <v>12</v>
      </c>
      <c r="F146" s="34">
        <v>10</v>
      </c>
      <c r="G146" s="392" t="s">
        <v>1623</v>
      </c>
      <c r="H146" s="392" t="s">
        <v>1624</v>
      </c>
      <c r="I146" s="392" t="s">
        <v>1625</v>
      </c>
      <c r="J146" s="392" t="s">
        <v>1626</v>
      </c>
      <c r="K146" s="404">
        <v>13.5</v>
      </c>
      <c r="L146" s="403">
        <v>27</v>
      </c>
      <c r="M146" s="403">
        <f>SUM(K146*F146)</f>
        <v>135</v>
      </c>
      <c r="N146" s="403">
        <f>SUM(K146*F146*1.12)</f>
        <v>151.20000000000002</v>
      </c>
      <c r="O146" s="15"/>
    </row>
    <row r="147" spans="1:15" hidden="1" x14ac:dyDescent="0.25">
      <c r="A147" s="172"/>
      <c r="B147" s="443" t="s">
        <v>1143</v>
      </c>
      <c r="C147" s="444"/>
      <c r="D147" s="444"/>
      <c r="E147" s="444"/>
      <c r="F147" s="444"/>
      <c r="G147" s="444"/>
      <c r="H147" s="444"/>
      <c r="I147" s="444"/>
      <c r="J147" s="444"/>
      <c r="K147" s="444"/>
      <c r="L147" s="5"/>
      <c r="M147" s="5"/>
      <c r="N147" s="5"/>
      <c r="O147" s="5"/>
    </row>
    <row r="148" spans="1:15" s="116" customFormat="1" hidden="1" x14ac:dyDescent="0.25">
      <c r="A148" s="430" t="s">
        <v>1519</v>
      </c>
      <c r="B148" s="431"/>
      <c r="C148" s="431"/>
      <c r="D148" s="431"/>
      <c r="E148" s="431"/>
      <c r="F148" s="431"/>
      <c r="G148" s="431"/>
      <c r="H148" s="431"/>
      <c r="I148" s="431"/>
      <c r="J148" s="431"/>
      <c r="K148" s="431"/>
      <c r="L148" s="432"/>
      <c r="M148" s="5">
        <f>SUM(M144:M147)</f>
        <v>2923</v>
      </c>
      <c r="N148" s="5">
        <f>SUM(N144:N147)</f>
        <v>3273.76</v>
      </c>
      <c r="O148" s="5"/>
    </row>
    <row r="149" spans="1:15" hidden="1" x14ac:dyDescent="0.25">
      <c r="A149" s="141" t="s">
        <v>1224</v>
      </c>
      <c r="B149" s="483" t="s">
        <v>117</v>
      </c>
      <c r="C149" s="484"/>
      <c r="D149" s="484"/>
      <c r="E149" s="484"/>
      <c r="F149" s="484"/>
      <c r="G149" s="484"/>
      <c r="H149" s="484"/>
      <c r="I149" s="484"/>
      <c r="J149" s="484"/>
      <c r="K149" s="484"/>
      <c r="L149" s="198"/>
      <c r="M149" s="198"/>
      <c r="N149" s="198"/>
      <c r="O149" s="198"/>
    </row>
    <row r="150" spans="1:15" ht="51" hidden="1" x14ac:dyDescent="0.25">
      <c r="A150" s="179">
        <v>1</v>
      </c>
      <c r="B150" s="177" t="s">
        <v>118</v>
      </c>
      <c r="C150" s="71" t="s">
        <v>119</v>
      </c>
      <c r="D150" s="177" t="s">
        <v>120</v>
      </c>
      <c r="E150" s="343" t="s">
        <v>50</v>
      </c>
      <c r="F150" s="15">
        <v>10</v>
      </c>
      <c r="G150" s="9"/>
      <c r="H150" s="9"/>
      <c r="I150" s="15"/>
      <c r="J150" s="15"/>
      <c r="K150" s="199"/>
      <c r="L150" s="5"/>
      <c r="M150" s="5"/>
      <c r="N150" s="5"/>
      <c r="O150" s="5"/>
    </row>
    <row r="151" spans="1:15" ht="25.5" hidden="1" x14ac:dyDescent="0.25">
      <c r="A151" s="172">
        <v>2</v>
      </c>
      <c r="B151" s="178" t="s">
        <v>121</v>
      </c>
      <c r="C151" s="175" t="s">
        <v>122</v>
      </c>
      <c r="D151" s="178" t="s">
        <v>123</v>
      </c>
      <c r="E151" s="343" t="s">
        <v>50</v>
      </c>
      <c r="F151" s="15">
        <v>10</v>
      </c>
      <c r="G151" s="9"/>
      <c r="H151" s="9"/>
      <c r="I151" s="15"/>
      <c r="J151" s="15"/>
      <c r="K151" s="199"/>
      <c r="L151" s="5"/>
      <c r="M151" s="5"/>
      <c r="N151" s="5"/>
      <c r="O151" s="5"/>
    </row>
    <row r="152" spans="1:15" ht="25.5" hidden="1" x14ac:dyDescent="0.25">
      <c r="A152" s="179">
        <v>3</v>
      </c>
      <c r="B152" s="178" t="s">
        <v>124</v>
      </c>
      <c r="C152" s="175" t="s">
        <v>125</v>
      </c>
      <c r="D152" s="178" t="s">
        <v>126</v>
      </c>
      <c r="E152" s="343" t="s">
        <v>50</v>
      </c>
      <c r="F152" s="15">
        <v>10</v>
      </c>
      <c r="G152" s="9"/>
      <c r="H152" s="9"/>
      <c r="I152" s="15"/>
      <c r="J152" s="15"/>
      <c r="K152" s="199"/>
      <c r="L152" s="5"/>
      <c r="M152" s="5"/>
      <c r="N152" s="5"/>
      <c r="O152" s="5"/>
    </row>
    <row r="153" spans="1:15" ht="25.5" hidden="1" x14ac:dyDescent="0.25">
      <c r="A153" s="172">
        <v>4</v>
      </c>
      <c r="B153" s="178" t="s">
        <v>127</v>
      </c>
      <c r="C153" s="175" t="s">
        <v>128</v>
      </c>
      <c r="D153" s="178" t="s">
        <v>129</v>
      </c>
      <c r="E153" s="329" t="s">
        <v>130</v>
      </c>
      <c r="F153" s="15">
        <v>30</v>
      </c>
      <c r="G153" s="9"/>
      <c r="H153" s="9"/>
      <c r="I153" s="15"/>
      <c r="J153" s="15"/>
      <c r="K153" s="199"/>
      <c r="L153" s="5"/>
      <c r="M153" s="5"/>
      <c r="N153" s="5"/>
      <c r="O153" s="5"/>
    </row>
    <row r="154" spans="1:15" s="116" customFormat="1" hidden="1" x14ac:dyDescent="0.25">
      <c r="A154" s="430" t="s">
        <v>1519</v>
      </c>
      <c r="B154" s="431"/>
      <c r="C154" s="431"/>
      <c r="D154" s="431"/>
      <c r="E154" s="431"/>
      <c r="F154" s="431"/>
      <c r="G154" s="431"/>
      <c r="H154" s="431"/>
      <c r="I154" s="431"/>
      <c r="J154" s="431"/>
      <c r="K154" s="431"/>
      <c r="L154" s="432"/>
      <c r="M154" s="5"/>
      <c r="N154" s="5"/>
      <c r="O154" s="5"/>
    </row>
    <row r="155" spans="1:15" hidden="1" x14ac:dyDescent="0.25">
      <c r="A155" s="163" t="s">
        <v>1225</v>
      </c>
      <c r="B155" s="485" t="s">
        <v>132</v>
      </c>
      <c r="C155" s="485"/>
      <c r="D155" s="485"/>
      <c r="E155" s="485"/>
      <c r="F155" s="485"/>
      <c r="G155" s="485"/>
      <c r="H155" s="485"/>
      <c r="I155" s="485"/>
      <c r="J155" s="485"/>
      <c r="K155" s="458"/>
      <c r="L155" s="198"/>
      <c r="M155" s="198"/>
      <c r="N155" s="198"/>
      <c r="O155" s="198"/>
    </row>
    <row r="156" spans="1:15" ht="76.5" hidden="1" x14ac:dyDescent="0.25">
      <c r="A156" s="179">
        <v>1</v>
      </c>
      <c r="B156" s="177" t="s">
        <v>1041</v>
      </c>
      <c r="C156" s="71" t="s">
        <v>1042</v>
      </c>
      <c r="D156" s="177" t="s">
        <v>1046</v>
      </c>
      <c r="E156" s="343" t="s">
        <v>50</v>
      </c>
      <c r="F156" s="15">
        <v>8</v>
      </c>
      <c r="G156" s="15" t="s">
        <v>1645</v>
      </c>
      <c r="H156" s="69" t="s">
        <v>1646</v>
      </c>
      <c r="I156" s="15" t="s">
        <v>1644</v>
      </c>
      <c r="J156" s="15" t="s">
        <v>1647</v>
      </c>
      <c r="K156" s="401">
        <v>61.67</v>
      </c>
      <c r="L156" s="405">
        <v>61.67</v>
      </c>
      <c r="M156" s="406">
        <f>K156*F156</f>
        <v>493.36</v>
      </c>
      <c r="N156" s="406">
        <f>M156*1.12</f>
        <v>552.56320000000005</v>
      </c>
      <c r="O156" s="405"/>
    </row>
    <row r="157" spans="1:15" ht="76.5" hidden="1" x14ac:dyDescent="0.25">
      <c r="A157" s="172">
        <v>2</v>
      </c>
      <c r="B157" s="178" t="s">
        <v>1043</v>
      </c>
      <c r="C157" s="71" t="s">
        <v>1044</v>
      </c>
      <c r="D157" s="178" t="s">
        <v>1045</v>
      </c>
      <c r="E157" s="329" t="s">
        <v>50</v>
      </c>
      <c r="F157" s="15">
        <v>12</v>
      </c>
      <c r="G157" s="15" t="s">
        <v>1645</v>
      </c>
      <c r="H157" s="69" t="s">
        <v>1649</v>
      </c>
      <c r="I157" s="15" t="s">
        <v>1644</v>
      </c>
      <c r="J157" s="15" t="s">
        <v>1648</v>
      </c>
      <c r="K157" s="401">
        <v>70.290000000000006</v>
      </c>
      <c r="L157" s="405">
        <v>70.290000000000006</v>
      </c>
      <c r="M157" s="406">
        <f t="shared" ref="M157:M182" si="0">K157*F157</f>
        <v>843.48</v>
      </c>
      <c r="N157" s="406">
        <f t="shared" ref="N157:N182" si="1">M157*1.12</f>
        <v>944.69760000000008</v>
      </c>
      <c r="O157" s="405"/>
    </row>
    <row r="158" spans="1:15" ht="127.5" hidden="1" x14ac:dyDescent="0.25">
      <c r="A158" s="172">
        <v>3</v>
      </c>
      <c r="B158" s="178" t="s">
        <v>1039</v>
      </c>
      <c r="C158" s="123" t="s">
        <v>1038</v>
      </c>
      <c r="D158" s="178" t="s">
        <v>134</v>
      </c>
      <c r="E158" s="329" t="s">
        <v>45</v>
      </c>
      <c r="F158" s="15">
        <v>2000</v>
      </c>
      <c r="G158" s="15" t="s">
        <v>1645</v>
      </c>
      <c r="H158" s="69" t="s">
        <v>1650</v>
      </c>
      <c r="I158" s="15" t="s">
        <v>1644</v>
      </c>
      <c r="J158" s="15" t="s">
        <v>1651</v>
      </c>
      <c r="K158" s="401">
        <v>1.32E-2</v>
      </c>
      <c r="L158" s="405">
        <v>1.32E-2</v>
      </c>
      <c r="M158" s="406">
        <f t="shared" si="0"/>
        <v>26.4</v>
      </c>
      <c r="N158" s="406">
        <f t="shared" si="1"/>
        <v>29.568000000000001</v>
      </c>
      <c r="O158" s="405"/>
    </row>
    <row r="159" spans="1:15" ht="127.5" hidden="1" x14ac:dyDescent="0.25">
      <c r="A159" s="179">
        <v>4</v>
      </c>
      <c r="B159" s="178" t="s">
        <v>1039</v>
      </c>
      <c r="C159" s="123" t="s">
        <v>1038</v>
      </c>
      <c r="D159" s="178" t="s">
        <v>135</v>
      </c>
      <c r="E159" s="329" t="s">
        <v>83</v>
      </c>
      <c r="F159" s="15">
        <v>5000</v>
      </c>
      <c r="G159" s="15" t="s">
        <v>1645</v>
      </c>
      <c r="H159" s="69" t="s">
        <v>1652</v>
      </c>
      <c r="I159" s="15" t="s">
        <v>1644</v>
      </c>
      <c r="J159" s="15" t="s">
        <v>1653</v>
      </c>
      <c r="K159" s="401">
        <v>2.23E-2</v>
      </c>
      <c r="L159" s="405">
        <v>2.23E-2</v>
      </c>
      <c r="M159" s="406">
        <f t="shared" si="0"/>
        <v>111.5</v>
      </c>
      <c r="N159" s="406">
        <f t="shared" si="1"/>
        <v>124.88000000000001</v>
      </c>
      <c r="O159" s="405"/>
    </row>
    <row r="160" spans="1:15" ht="127.5" hidden="1" x14ac:dyDescent="0.25">
      <c r="A160" s="172">
        <v>5</v>
      </c>
      <c r="B160" s="178" t="s">
        <v>1039</v>
      </c>
      <c r="C160" s="123" t="s">
        <v>1038</v>
      </c>
      <c r="D160" s="178" t="s">
        <v>136</v>
      </c>
      <c r="E160" s="329" t="s">
        <v>45</v>
      </c>
      <c r="F160" s="15">
        <v>4000</v>
      </c>
      <c r="G160" s="15" t="s">
        <v>1645</v>
      </c>
      <c r="H160" s="69" t="s">
        <v>1654</v>
      </c>
      <c r="I160" s="15" t="s">
        <v>1644</v>
      </c>
      <c r="J160" s="15" t="s">
        <v>1655</v>
      </c>
      <c r="K160" s="401">
        <v>2.9600000000000001E-2</v>
      </c>
      <c r="L160" s="405">
        <v>2.9600000000000001E-2</v>
      </c>
      <c r="M160" s="406">
        <f t="shared" si="0"/>
        <v>118.4</v>
      </c>
      <c r="N160" s="406">
        <f t="shared" si="1"/>
        <v>132.60800000000003</v>
      </c>
      <c r="O160" s="405"/>
    </row>
    <row r="161" spans="1:15" ht="127.5" hidden="1" x14ac:dyDescent="0.25">
      <c r="A161" s="179">
        <v>6</v>
      </c>
      <c r="B161" s="178" t="s">
        <v>133</v>
      </c>
      <c r="C161" s="123" t="s">
        <v>1038</v>
      </c>
      <c r="D161" s="178" t="s">
        <v>137</v>
      </c>
      <c r="E161" s="329" t="s">
        <v>45</v>
      </c>
      <c r="F161" s="15">
        <v>2000</v>
      </c>
      <c r="G161" s="15" t="s">
        <v>1645</v>
      </c>
      <c r="H161" s="69" t="s">
        <v>1656</v>
      </c>
      <c r="I161" s="15" t="s">
        <v>1644</v>
      </c>
      <c r="J161" s="15" t="s">
        <v>1657</v>
      </c>
      <c r="K161" s="401">
        <v>3.85E-2</v>
      </c>
      <c r="L161" s="405">
        <v>3.85E-2</v>
      </c>
      <c r="M161" s="406">
        <f t="shared" si="0"/>
        <v>77</v>
      </c>
      <c r="N161" s="406">
        <f t="shared" si="1"/>
        <v>86.240000000000009</v>
      </c>
      <c r="O161" s="405"/>
    </row>
    <row r="162" spans="1:15" ht="127.5" hidden="1" x14ac:dyDescent="0.25">
      <c r="A162" s="172">
        <v>7</v>
      </c>
      <c r="B162" s="178" t="s">
        <v>133</v>
      </c>
      <c r="C162" s="123" t="s">
        <v>1038</v>
      </c>
      <c r="D162" s="178" t="s">
        <v>138</v>
      </c>
      <c r="E162" s="329" t="s">
        <v>83</v>
      </c>
      <c r="F162" s="15">
        <v>2000</v>
      </c>
      <c r="G162" s="15" t="s">
        <v>1645</v>
      </c>
      <c r="H162" s="69" t="s">
        <v>1659</v>
      </c>
      <c r="I162" s="15" t="s">
        <v>1644</v>
      </c>
      <c r="J162" s="15" t="s">
        <v>1658</v>
      </c>
      <c r="K162" s="401">
        <v>7.1999999999999995E-2</v>
      </c>
      <c r="L162" s="405">
        <v>7.1999999999999995E-2</v>
      </c>
      <c r="M162" s="406">
        <f t="shared" si="0"/>
        <v>144</v>
      </c>
      <c r="N162" s="406">
        <f t="shared" si="1"/>
        <v>161.28000000000003</v>
      </c>
      <c r="O162" s="405"/>
    </row>
    <row r="163" spans="1:15" ht="127.5" hidden="1" x14ac:dyDescent="0.25">
      <c r="A163" s="179">
        <v>8</v>
      </c>
      <c r="B163" s="178" t="s">
        <v>1039</v>
      </c>
      <c r="C163" s="123" t="s">
        <v>1038</v>
      </c>
      <c r="D163" s="178" t="s">
        <v>139</v>
      </c>
      <c r="E163" s="329" t="s">
        <v>83</v>
      </c>
      <c r="F163" s="15">
        <v>3000</v>
      </c>
      <c r="G163" s="15" t="s">
        <v>1645</v>
      </c>
      <c r="H163" s="69" t="s">
        <v>1660</v>
      </c>
      <c r="I163" s="15" t="s">
        <v>1644</v>
      </c>
      <c r="J163" s="15" t="s">
        <v>1661</v>
      </c>
      <c r="K163" s="401">
        <v>4.2500000000000003E-2</v>
      </c>
      <c r="L163" s="405">
        <v>4.2500000000000003E-2</v>
      </c>
      <c r="M163" s="406">
        <f t="shared" si="0"/>
        <v>127.50000000000001</v>
      </c>
      <c r="N163" s="406">
        <f t="shared" si="1"/>
        <v>142.80000000000004</v>
      </c>
      <c r="O163" s="405"/>
    </row>
    <row r="164" spans="1:15" ht="127.5" hidden="1" x14ac:dyDescent="0.25">
      <c r="A164" s="172">
        <v>9</v>
      </c>
      <c r="B164" s="178" t="s">
        <v>1039</v>
      </c>
      <c r="C164" s="123" t="s">
        <v>1038</v>
      </c>
      <c r="D164" s="178" t="s">
        <v>140</v>
      </c>
      <c r="E164" s="329" t="s">
        <v>83</v>
      </c>
      <c r="F164" s="15">
        <v>2000</v>
      </c>
      <c r="G164" s="15" t="s">
        <v>1645</v>
      </c>
      <c r="H164" s="69" t="s">
        <v>1662</v>
      </c>
      <c r="I164" s="15" t="s">
        <v>1644</v>
      </c>
      <c r="J164" s="15" t="s">
        <v>1663</v>
      </c>
      <c r="K164" s="401">
        <v>5.5E-2</v>
      </c>
      <c r="L164" s="405">
        <v>5.5E-2</v>
      </c>
      <c r="M164" s="406">
        <f t="shared" si="0"/>
        <v>110</v>
      </c>
      <c r="N164" s="406">
        <f t="shared" si="1"/>
        <v>123.20000000000002</v>
      </c>
      <c r="O164" s="405"/>
    </row>
    <row r="165" spans="1:15" ht="127.5" hidden="1" x14ac:dyDescent="0.25">
      <c r="A165" s="179">
        <v>10</v>
      </c>
      <c r="B165" s="178" t="s">
        <v>133</v>
      </c>
      <c r="C165" s="123" t="s">
        <v>1038</v>
      </c>
      <c r="D165" s="178" t="s">
        <v>141</v>
      </c>
      <c r="E165" s="329" t="s">
        <v>83</v>
      </c>
      <c r="F165" s="15">
        <v>5000</v>
      </c>
      <c r="G165" s="15" t="s">
        <v>1645</v>
      </c>
      <c r="H165" s="69" t="s">
        <v>1664</v>
      </c>
      <c r="I165" s="15" t="s">
        <v>1644</v>
      </c>
      <c r="J165" s="15" t="s">
        <v>1665</v>
      </c>
      <c r="K165" s="401">
        <v>4.8300000000000003E-2</v>
      </c>
      <c r="L165" s="405">
        <v>4.8300000000000003E-2</v>
      </c>
      <c r="M165" s="406">
        <f t="shared" si="0"/>
        <v>241.5</v>
      </c>
      <c r="N165" s="406">
        <f t="shared" si="1"/>
        <v>270.48</v>
      </c>
      <c r="O165" s="405"/>
    </row>
    <row r="166" spans="1:15" ht="127.5" hidden="1" x14ac:dyDescent="0.25">
      <c r="A166" s="172">
        <v>11</v>
      </c>
      <c r="B166" s="178" t="s">
        <v>1039</v>
      </c>
      <c r="C166" s="123" t="s">
        <v>1038</v>
      </c>
      <c r="D166" s="178" t="s">
        <v>142</v>
      </c>
      <c r="E166" s="329" t="s">
        <v>83</v>
      </c>
      <c r="F166" s="15">
        <v>3000</v>
      </c>
      <c r="G166" s="15" t="s">
        <v>1645</v>
      </c>
      <c r="H166" s="69" t="s">
        <v>1667</v>
      </c>
      <c r="I166" s="15" t="s">
        <v>1644</v>
      </c>
      <c r="J166" s="15" t="s">
        <v>1666</v>
      </c>
      <c r="K166" s="401">
        <v>7.7399999999999997E-2</v>
      </c>
      <c r="L166" s="405">
        <v>7.7399999999999997E-2</v>
      </c>
      <c r="M166" s="406">
        <f t="shared" si="0"/>
        <v>232.2</v>
      </c>
      <c r="N166" s="406">
        <f t="shared" si="1"/>
        <v>260.06400000000002</v>
      </c>
      <c r="O166" s="405"/>
    </row>
    <row r="167" spans="1:15" ht="127.5" hidden="1" x14ac:dyDescent="0.25">
      <c r="A167" s="179">
        <v>12</v>
      </c>
      <c r="B167" s="178" t="s">
        <v>1039</v>
      </c>
      <c r="C167" s="123" t="s">
        <v>1038</v>
      </c>
      <c r="D167" s="178" t="s">
        <v>143</v>
      </c>
      <c r="E167" s="329" t="s">
        <v>83</v>
      </c>
      <c r="F167" s="15">
        <v>2000</v>
      </c>
      <c r="G167" s="15" t="s">
        <v>1645</v>
      </c>
      <c r="H167" s="69" t="s">
        <v>1669</v>
      </c>
      <c r="I167" s="15" t="s">
        <v>1644</v>
      </c>
      <c r="J167" s="15" t="s">
        <v>1668</v>
      </c>
      <c r="K167" s="401">
        <v>0.123</v>
      </c>
      <c r="L167" s="405">
        <v>0.123</v>
      </c>
      <c r="M167" s="406">
        <f t="shared" si="0"/>
        <v>246</v>
      </c>
      <c r="N167" s="406">
        <f t="shared" si="1"/>
        <v>275.52000000000004</v>
      </c>
      <c r="O167" s="405"/>
    </row>
    <row r="168" spans="1:15" ht="127.5" hidden="1" x14ac:dyDescent="0.25">
      <c r="A168" s="172">
        <v>13</v>
      </c>
      <c r="B168" s="178" t="s">
        <v>1040</v>
      </c>
      <c r="C168" s="123" t="s">
        <v>1198</v>
      </c>
      <c r="D168" s="178" t="s">
        <v>144</v>
      </c>
      <c r="E168" s="329" t="s">
        <v>83</v>
      </c>
      <c r="F168" s="15">
        <v>500</v>
      </c>
      <c r="G168" s="15" t="s">
        <v>1645</v>
      </c>
      <c r="H168" s="69" t="s">
        <v>1670</v>
      </c>
      <c r="I168" s="15" t="s">
        <v>1644</v>
      </c>
      <c r="J168" s="15" t="s">
        <v>1671</v>
      </c>
      <c r="K168" s="401">
        <v>7.7200000000000005E-2</v>
      </c>
      <c r="L168" s="405">
        <v>7.7200000000000005E-2</v>
      </c>
      <c r="M168" s="406">
        <f t="shared" si="0"/>
        <v>38.6</v>
      </c>
      <c r="N168" s="406">
        <f t="shared" si="1"/>
        <v>43.232000000000006</v>
      </c>
      <c r="O168" s="405"/>
    </row>
    <row r="169" spans="1:15" ht="78" hidden="1" customHeight="1" x14ac:dyDescent="0.25">
      <c r="A169" s="179">
        <v>14</v>
      </c>
      <c r="B169" s="178" t="s">
        <v>145</v>
      </c>
      <c r="C169" s="155" t="s">
        <v>1197</v>
      </c>
      <c r="D169" s="178" t="s">
        <v>146</v>
      </c>
      <c r="E169" s="329" t="s">
        <v>83</v>
      </c>
      <c r="F169" s="15">
        <v>300</v>
      </c>
      <c r="G169" s="15" t="s">
        <v>1645</v>
      </c>
      <c r="H169" s="69" t="s">
        <v>1672</v>
      </c>
      <c r="I169" s="15" t="s">
        <v>1644</v>
      </c>
      <c r="J169" s="15" t="s">
        <v>1673</v>
      </c>
      <c r="K169" s="401">
        <v>7.3300000000000004E-2</v>
      </c>
      <c r="L169" s="405">
        <v>7.3300000000000004E-2</v>
      </c>
      <c r="M169" s="406">
        <f t="shared" si="0"/>
        <v>21.990000000000002</v>
      </c>
      <c r="N169" s="406">
        <f t="shared" si="1"/>
        <v>24.628800000000005</v>
      </c>
      <c r="O169" s="405"/>
    </row>
    <row r="170" spans="1:15" ht="76.5" hidden="1" x14ac:dyDescent="0.25">
      <c r="A170" s="172">
        <v>15</v>
      </c>
      <c r="B170" s="178" t="s">
        <v>147</v>
      </c>
      <c r="C170" s="123" t="s">
        <v>1047</v>
      </c>
      <c r="D170" s="178" t="s">
        <v>148</v>
      </c>
      <c r="E170" s="329" t="s">
        <v>45</v>
      </c>
      <c r="F170" s="15">
        <v>1000</v>
      </c>
      <c r="G170" s="15" t="s">
        <v>1645</v>
      </c>
      <c r="H170" s="69" t="s">
        <v>1674</v>
      </c>
      <c r="I170" s="15" t="s">
        <v>1644</v>
      </c>
      <c r="J170" s="15" t="s">
        <v>1675</v>
      </c>
      <c r="K170" s="401">
        <v>0.45500000000000002</v>
      </c>
      <c r="L170" s="405">
        <v>0.45500000000000002</v>
      </c>
      <c r="M170" s="406">
        <f t="shared" si="0"/>
        <v>455</v>
      </c>
      <c r="N170" s="406">
        <f t="shared" si="1"/>
        <v>509.6</v>
      </c>
      <c r="O170" s="405"/>
    </row>
    <row r="171" spans="1:15" ht="76.5" hidden="1" x14ac:dyDescent="0.25">
      <c r="A171" s="179">
        <v>16</v>
      </c>
      <c r="B171" s="178" t="s">
        <v>147</v>
      </c>
      <c r="C171" s="123" t="s">
        <v>1047</v>
      </c>
      <c r="D171" s="178" t="s">
        <v>149</v>
      </c>
      <c r="E171" s="329" t="s">
        <v>45</v>
      </c>
      <c r="F171" s="15">
        <v>1000</v>
      </c>
      <c r="G171" s="15" t="s">
        <v>1645</v>
      </c>
      <c r="H171" s="69" t="s">
        <v>1676</v>
      </c>
      <c r="I171" s="15" t="s">
        <v>1644</v>
      </c>
      <c r="J171" s="15" t="s">
        <v>1677</v>
      </c>
      <c r="K171" s="401">
        <v>0.42</v>
      </c>
      <c r="L171" s="405">
        <v>0.42</v>
      </c>
      <c r="M171" s="406">
        <f t="shared" si="0"/>
        <v>420</v>
      </c>
      <c r="N171" s="406">
        <f t="shared" si="1"/>
        <v>470.40000000000003</v>
      </c>
      <c r="O171" s="405"/>
    </row>
    <row r="172" spans="1:15" ht="39" hidden="1" x14ac:dyDescent="0.25">
      <c r="A172" s="172">
        <v>17</v>
      </c>
      <c r="B172" s="178" t="s">
        <v>150</v>
      </c>
      <c r="C172" s="154" t="s">
        <v>1196</v>
      </c>
      <c r="D172" s="178" t="s">
        <v>151</v>
      </c>
      <c r="E172" s="329" t="s">
        <v>45</v>
      </c>
      <c r="F172" s="15">
        <v>2500</v>
      </c>
      <c r="G172" s="15" t="s">
        <v>1678</v>
      </c>
      <c r="H172" s="69" t="s">
        <v>1679</v>
      </c>
      <c r="I172" s="15" t="s">
        <v>1644</v>
      </c>
      <c r="J172" s="15" t="s">
        <v>1680</v>
      </c>
      <c r="K172" s="401">
        <v>8.3000000000000004E-2</v>
      </c>
      <c r="L172" s="405">
        <v>8.3000000000000004E-2</v>
      </c>
      <c r="M172" s="406">
        <f t="shared" si="0"/>
        <v>207.5</v>
      </c>
      <c r="N172" s="406">
        <f>M172*1.21</f>
        <v>251.07499999999999</v>
      </c>
      <c r="O172" s="405"/>
    </row>
    <row r="173" spans="1:15" ht="127.5" hidden="1" x14ac:dyDescent="0.25">
      <c r="A173" s="179">
        <v>18</v>
      </c>
      <c r="B173" s="178" t="s">
        <v>152</v>
      </c>
      <c r="C173" s="123" t="s">
        <v>1038</v>
      </c>
      <c r="D173" s="178" t="s">
        <v>153</v>
      </c>
      <c r="E173" s="329" t="s">
        <v>45</v>
      </c>
      <c r="F173" s="329">
        <v>2</v>
      </c>
      <c r="G173" s="15" t="s">
        <v>1645</v>
      </c>
      <c r="H173" s="329" t="s">
        <v>1681</v>
      </c>
      <c r="I173" s="15" t="s">
        <v>1644</v>
      </c>
      <c r="J173" s="329" t="s">
        <v>1683</v>
      </c>
      <c r="K173" s="407">
        <v>11.75</v>
      </c>
      <c r="L173" s="405">
        <v>11.75</v>
      </c>
      <c r="M173" s="406">
        <f t="shared" si="0"/>
        <v>23.5</v>
      </c>
      <c r="N173" s="406">
        <f t="shared" si="1"/>
        <v>26.320000000000004</v>
      </c>
      <c r="O173" s="405"/>
    </row>
    <row r="174" spans="1:15" ht="127.5" hidden="1" x14ac:dyDescent="0.25">
      <c r="A174" s="172">
        <v>19</v>
      </c>
      <c r="B174" s="178" t="s">
        <v>152</v>
      </c>
      <c r="C174" s="123" t="s">
        <v>1038</v>
      </c>
      <c r="D174" s="178" t="s">
        <v>154</v>
      </c>
      <c r="E174" s="329" t="s">
        <v>45</v>
      </c>
      <c r="F174" s="329">
        <v>2</v>
      </c>
      <c r="G174" s="15" t="s">
        <v>1645</v>
      </c>
      <c r="H174" s="329" t="s">
        <v>1682</v>
      </c>
      <c r="I174" s="15" t="s">
        <v>1644</v>
      </c>
      <c r="J174" s="329" t="s">
        <v>1684</v>
      </c>
      <c r="K174" s="407">
        <v>28.41</v>
      </c>
      <c r="L174" s="405">
        <v>28.41</v>
      </c>
      <c r="M174" s="406">
        <f t="shared" si="0"/>
        <v>56.82</v>
      </c>
      <c r="N174" s="406">
        <f t="shared" si="1"/>
        <v>63.638400000000004</v>
      </c>
      <c r="O174" s="405"/>
    </row>
    <row r="175" spans="1:15" s="113" customFormat="1" ht="127.5" hidden="1" x14ac:dyDescent="0.25">
      <c r="A175" s="179">
        <v>20</v>
      </c>
      <c r="B175" s="178" t="s">
        <v>152</v>
      </c>
      <c r="C175" s="123" t="s">
        <v>1038</v>
      </c>
      <c r="D175" s="178" t="s">
        <v>155</v>
      </c>
      <c r="E175" s="329" t="s">
        <v>45</v>
      </c>
      <c r="F175" s="329">
        <v>2</v>
      </c>
      <c r="G175" s="15" t="s">
        <v>1645</v>
      </c>
      <c r="H175" s="329" t="s">
        <v>1685</v>
      </c>
      <c r="I175" s="15" t="s">
        <v>1644</v>
      </c>
      <c r="J175" s="329" t="s">
        <v>1686</v>
      </c>
      <c r="K175" s="407">
        <v>16.329999999999998</v>
      </c>
      <c r="L175" s="405">
        <v>16.329999999999998</v>
      </c>
      <c r="M175" s="406">
        <f t="shared" si="0"/>
        <v>32.659999999999997</v>
      </c>
      <c r="N175" s="406">
        <f t="shared" si="1"/>
        <v>36.5792</v>
      </c>
      <c r="O175" s="405"/>
    </row>
    <row r="176" spans="1:15" ht="127.5" hidden="1" x14ac:dyDescent="0.25">
      <c r="A176" s="172">
        <v>21</v>
      </c>
      <c r="B176" s="178" t="s">
        <v>152</v>
      </c>
      <c r="C176" s="123" t="s">
        <v>1038</v>
      </c>
      <c r="D176" s="178" t="s">
        <v>156</v>
      </c>
      <c r="E176" s="329" t="s">
        <v>45</v>
      </c>
      <c r="F176" s="329">
        <v>2</v>
      </c>
      <c r="G176" s="15" t="s">
        <v>1645</v>
      </c>
      <c r="H176" s="329" t="s">
        <v>1687</v>
      </c>
      <c r="I176" s="15" t="s">
        <v>1644</v>
      </c>
      <c r="J176" s="329" t="s">
        <v>1688</v>
      </c>
      <c r="K176" s="407">
        <v>11.51</v>
      </c>
      <c r="L176" s="405">
        <v>11.51</v>
      </c>
      <c r="M176" s="406">
        <f t="shared" si="0"/>
        <v>23.02</v>
      </c>
      <c r="N176" s="406">
        <f t="shared" si="1"/>
        <v>25.782400000000003</v>
      </c>
      <c r="O176" s="405"/>
    </row>
    <row r="177" spans="1:15" ht="127.5" hidden="1" x14ac:dyDescent="0.25">
      <c r="A177" s="179">
        <v>22</v>
      </c>
      <c r="B177" s="178" t="s">
        <v>152</v>
      </c>
      <c r="C177" s="123" t="s">
        <v>1038</v>
      </c>
      <c r="D177" s="178" t="s">
        <v>157</v>
      </c>
      <c r="E177" s="329" t="s">
        <v>45</v>
      </c>
      <c r="F177" s="329">
        <v>2</v>
      </c>
      <c r="G177" s="15" t="s">
        <v>1645</v>
      </c>
      <c r="H177" s="329" t="s">
        <v>1689</v>
      </c>
      <c r="I177" s="15" t="s">
        <v>1644</v>
      </c>
      <c r="J177" s="329" t="s">
        <v>1690</v>
      </c>
      <c r="K177" s="407">
        <v>8.08</v>
      </c>
      <c r="L177" s="405">
        <v>8.08</v>
      </c>
      <c r="M177" s="406">
        <f t="shared" si="0"/>
        <v>16.16</v>
      </c>
      <c r="N177" s="406">
        <f t="shared" si="1"/>
        <v>18.099200000000003</v>
      </c>
      <c r="O177" s="405"/>
    </row>
    <row r="178" spans="1:15" ht="127.5" hidden="1" x14ac:dyDescent="0.25">
      <c r="A178" s="172">
        <v>23</v>
      </c>
      <c r="B178" s="178" t="s">
        <v>152</v>
      </c>
      <c r="C178" s="123" t="s">
        <v>1038</v>
      </c>
      <c r="D178" s="178" t="s">
        <v>158</v>
      </c>
      <c r="E178" s="329" t="s">
        <v>45</v>
      </c>
      <c r="F178" s="329">
        <v>2</v>
      </c>
      <c r="G178" s="15" t="s">
        <v>1645</v>
      </c>
      <c r="H178" s="329" t="s">
        <v>1691</v>
      </c>
      <c r="I178" s="15" t="s">
        <v>1644</v>
      </c>
      <c r="J178" s="329" t="s">
        <v>1692</v>
      </c>
      <c r="K178" s="407">
        <v>9.8699999999999992</v>
      </c>
      <c r="L178" s="405">
        <v>9.8699999999999992</v>
      </c>
      <c r="M178" s="406">
        <f t="shared" si="0"/>
        <v>19.739999999999998</v>
      </c>
      <c r="N178" s="406">
        <f t="shared" si="1"/>
        <v>22.108799999999999</v>
      </c>
      <c r="O178" s="405"/>
    </row>
    <row r="179" spans="1:15" ht="127.5" hidden="1" x14ac:dyDescent="0.25">
      <c r="A179" s="179">
        <v>24</v>
      </c>
      <c r="B179" s="178" t="s">
        <v>152</v>
      </c>
      <c r="C179" s="123" t="s">
        <v>1038</v>
      </c>
      <c r="D179" s="178" t="s">
        <v>159</v>
      </c>
      <c r="E179" s="329" t="s">
        <v>45</v>
      </c>
      <c r="F179" s="329">
        <v>2</v>
      </c>
      <c r="G179" s="15" t="s">
        <v>1645</v>
      </c>
      <c r="H179" s="329" t="s">
        <v>1693</v>
      </c>
      <c r="I179" s="15" t="s">
        <v>1644</v>
      </c>
      <c r="J179" s="329" t="s">
        <v>1694</v>
      </c>
      <c r="K179" s="408">
        <v>27</v>
      </c>
      <c r="L179" s="406">
        <v>27</v>
      </c>
      <c r="M179" s="406">
        <f t="shared" si="0"/>
        <v>54</v>
      </c>
      <c r="N179" s="406">
        <f t="shared" si="1"/>
        <v>60.480000000000004</v>
      </c>
      <c r="O179" s="405"/>
    </row>
    <row r="180" spans="1:15" ht="127.5" hidden="1" x14ac:dyDescent="0.25">
      <c r="A180" s="172">
        <v>25</v>
      </c>
      <c r="B180" s="178" t="s">
        <v>152</v>
      </c>
      <c r="C180" s="123" t="s">
        <v>1038</v>
      </c>
      <c r="D180" s="178" t="s">
        <v>160</v>
      </c>
      <c r="E180" s="329" t="s">
        <v>45</v>
      </c>
      <c r="F180" s="329">
        <v>2</v>
      </c>
      <c r="G180" s="15" t="s">
        <v>1645</v>
      </c>
      <c r="H180" s="329" t="s">
        <v>1695</v>
      </c>
      <c r="I180" s="15" t="s">
        <v>1644</v>
      </c>
      <c r="J180" s="329" t="s">
        <v>1696</v>
      </c>
      <c r="K180" s="407">
        <v>29.83</v>
      </c>
      <c r="L180" s="405">
        <v>29.83</v>
      </c>
      <c r="M180" s="406">
        <f t="shared" si="0"/>
        <v>59.66</v>
      </c>
      <c r="N180" s="406">
        <f t="shared" si="1"/>
        <v>66.819200000000009</v>
      </c>
      <c r="O180" s="405"/>
    </row>
    <row r="181" spans="1:15" ht="25.5" hidden="1" x14ac:dyDescent="0.25">
      <c r="A181" s="179">
        <v>26</v>
      </c>
      <c r="B181" s="178" t="s">
        <v>1048</v>
      </c>
      <c r="C181" s="123" t="s">
        <v>1051</v>
      </c>
      <c r="D181" s="178" t="s">
        <v>131</v>
      </c>
      <c r="E181" s="329" t="s">
        <v>130</v>
      </c>
      <c r="F181" s="15">
        <v>20</v>
      </c>
      <c r="G181" s="15" t="s">
        <v>1645</v>
      </c>
      <c r="H181" s="69" t="s">
        <v>1697</v>
      </c>
      <c r="I181" s="15" t="s">
        <v>1644</v>
      </c>
      <c r="J181" s="15" t="s">
        <v>1698</v>
      </c>
      <c r="K181" s="401">
        <v>1.01</v>
      </c>
      <c r="L181" s="405">
        <v>1.01</v>
      </c>
      <c r="M181" s="406">
        <f t="shared" si="0"/>
        <v>20.2</v>
      </c>
      <c r="N181" s="406">
        <f t="shared" si="1"/>
        <v>22.624000000000002</v>
      </c>
      <c r="O181" s="405"/>
    </row>
    <row r="182" spans="1:15" ht="25.5" hidden="1" x14ac:dyDescent="0.25">
      <c r="A182" s="172">
        <v>27</v>
      </c>
      <c r="B182" s="178" t="s">
        <v>1049</v>
      </c>
      <c r="C182" s="123" t="s">
        <v>1050</v>
      </c>
      <c r="D182" s="178" t="s">
        <v>131</v>
      </c>
      <c r="E182" s="329" t="s">
        <v>130</v>
      </c>
      <c r="F182" s="15">
        <v>20</v>
      </c>
      <c r="G182" s="15" t="s">
        <v>1645</v>
      </c>
      <c r="H182" s="69" t="s">
        <v>1699</v>
      </c>
      <c r="I182" s="15" t="s">
        <v>1644</v>
      </c>
      <c r="J182" s="15" t="s">
        <v>1700</v>
      </c>
      <c r="K182" s="401">
        <v>2.16</v>
      </c>
      <c r="L182" s="405">
        <v>2.16</v>
      </c>
      <c r="M182" s="406">
        <f t="shared" si="0"/>
        <v>43.2</v>
      </c>
      <c r="N182" s="406">
        <f t="shared" si="1"/>
        <v>48.384000000000007</v>
      </c>
      <c r="O182" s="405"/>
    </row>
    <row r="183" spans="1:15" hidden="1" x14ac:dyDescent="0.25">
      <c r="A183" s="172"/>
      <c r="B183" s="486" t="s">
        <v>1531</v>
      </c>
      <c r="C183" s="487"/>
      <c r="D183" s="487"/>
      <c r="E183" s="487"/>
      <c r="F183" s="487"/>
      <c r="G183" s="487"/>
      <c r="H183" s="487"/>
      <c r="I183" s="487"/>
      <c r="J183" s="487"/>
      <c r="K183" s="487"/>
      <c r="L183" s="5"/>
      <c r="M183" s="379"/>
      <c r="N183" s="379"/>
      <c r="O183" s="5"/>
    </row>
    <row r="184" spans="1:15" s="116" customFormat="1" hidden="1" x14ac:dyDescent="0.25">
      <c r="A184" s="430" t="s">
        <v>1519</v>
      </c>
      <c r="B184" s="431"/>
      <c r="C184" s="431"/>
      <c r="D184" s="431"/>
      <c r="E184" s="431"/>
      <c r="F184" s="431"/>
      <c r="G184" s="431"/>
      <c r="H184" s="431"/>
      <c r="I184" s="431"/>
      <c r="J184" s="431"/>
      <c r="K184" s="431"/>
      <c r="L184" s="432"/>
      <c r="M184" s="5">
        <v>4263.3900000000003</v>
      </c>
      <c r="N184" s="379">
        <v>4793.67</v>
      </c>
      <c r="O184" s="5"/>
    </row>
    <row r="185" spans="1:15" hidden="1" x14ac:dyDescent="0.25">
      <c r="A185" s="168" t="s">
        <v>1226</v>
      </c>
      <c r="B185" s="458" t="s">
        <v>161</v>
      </c>
      <c r="C185" s="459"/>
      <c r="D185" s="459"/>
      <c r="E185" s="459"/>
      <c r="F185" s="459"/>
      <c r="G185" s="459"/>
      <c r="H185" s="459"/>
      <c r="I185" s="459"/>
      <c r="J185" s="459"/>
      <c r="K185" s="459"/>
      <c r="L185" s="198"/>
      <c r="M185" s="198"/>
      <c r="N185" s="198"/>
      <c r="O185" s="198"/>
    </row>
    <row r="186" spans="1:15" hidden="1" x14ac:dyDescent="0.25">
      <c r="A186" s="143">
        <v>1</v>
      </c>
      <c r="B186" s="71" t="s">
        <v>162</v>
      </c>
      <c r="C186" s="71" t="s">
        <v>163</v>
      </c>
      <c r="D186" s="71" t="s">
        <v>164</v>
      </c>
      <c r="E186" s="342" t="s">
        <v>50</v>
      </c>
      <c r="F186" s="16">
        <v>36</v>
      </c>
      <c r="G186" s="20"/>
      <c r="H186" s="20"/>
      <c r="I186" s="16"/>
      <c r="J186" s="16"/>
      <c r="K186" s="200"/>
      <c r="L186" s="5"/>
      <c r="M186" s="5"/>
      <c r="N186" s="5"/>
      <c r="O186" s="5"/>
    </row>
    <row r="187" spans="1:15" hidden="1" x14ac:dyDescent="0.25">
      <c r="A187" s="3">
        <v>2</v>
      </c>
      <c r="B187" s="175" t="s">
        <v>165</v>
      </c>
      <c r="C187" s="175"/>
      <c r="D187" s="175" t="s">
        <v>166</v>
      </c>
      <c r="E187" s="327" t="s">
        <v>167</v>
      </c>
      <c r="F187" s="16">
        <v>8</v>
      </c>
      <c r="G187" s="20"/>
      <c r="H187" s="20"/>
      <c r="I187" s="16"/>
      <c r="J187" s="16"/>
      <c r="K187" s="200"/>
      <c r="L187" s="5"/>
      <c r="M187" s="5"/>
      <c r="N187" s="5"/>
      <c r="O187" s="5"/>
    </row>
    <row r="188" spans="1:15" hidden="1" x14ac:dyDescent="0.25">
      <c r="A188" s="3">
        <v>3</v>
      </c>
      <c r="B188" s="175" t="s">
        <v>168</v>
      </c>
      <c r="C188" s="175"/>
      <c r="D188" s="175" t="s">
        <v>166</v>
      </c>
      <c r="E188" s="327" t="s">
        <v>167</v>
      </c>
      <c r="F188" s="16">
        <v>8</v>
      </c>
      <c r="G188" s="20"/>
      <c r="H188" s="20"/>
      <c r="I188" s="16"/>
      <c r="J188" s="16"/>
      <c r="K188" s="200"/>
      <c r="L188" s="5"/>
      <c r="M188" s="5"/>
      <c r="N188" s="5"/>
      <c r="O188" s="5"/>
    </row>
    <row r="189" spans="1:15" s="116" customFormat="1" hidden="1" x14ac:dyDescent="0.25">
      <c r="A189" s="430" t="s">
        <v>1519</v>
      </c>
      <c r="B189" s="431"/>
      <c r="C189" s="431"/>
      <c r="D189" s="431"/>
      <c r="E189" s="431"/>
      <c r="F189" s="431"/>
      <c r="G189" s="431"/>
      <c r="H189" s="431"/>
      <c r="I189" s="431"/>
      <c r="J189" s="431"/>
      <c r="K189" s="431"/>
      <c r="L189" s="432"/>
      <c r="M189" s="5"/>
      <c r="N189" s="5"/>
      <c r="O189" s="5"/>
    </row>
    <row r="190" spans="1:15" x14ac:dyDescent="0.25">
      <c r="A190" s="168" t="s">
        <v>1227</v>
      </c>
      <c r="B190" s="458" t="s">
        <v>169</v>
      </c>
      <c r="C190" s="459"/>
      <c r="D190" s="459"/>
      <c r="E190" s="459"/>
      <c r="F190" s="459"/>
      <c r="G190" s="459"/>
      <c r="H190" s="459"/>
      <c r="I190" s="459"/>
      <c r="J190" s="459"/>
      <c r="K190" s="459"/>
      <c r="L190" s="198"/>
      <c r="M190" s="198"/>
      <c r="N190" s="198"/>
      <c r="O190" s="198"/>
    </row>
    <row r="191" spans="1:15" ht="25.5" x14ac:dyDescent="0.25">
      <c r="A191" s="143">
        <v>1</v>
      </c>
      <c r="B191" s="71" t="s">
        <v>972</v>
      </c>
      <c r="C191" s="71" t="s">
        <v>170</v>
      </c>
      <c r="D191" s="342" t="s">
        <v>171</v>
      </c>
      <c r="E191" s="342" t="s">
        <v>45</v>
      </c>
      <c r="F191" s="16">
        <v>10</v>
      </c>
      <c r="G191" s="19" t="s">
        <v>1583</v>
      </c>
      <c r="H191" s="19" t="s">
        <v>1578</v>
      </c>
      <c r="I191" s="373" t="s">
        <v>1579</v>
      </c>
      <c r="J191" s="373" t="s">
        <v>1580</v>
      </c>
      <c r="K191" s="369">
        <v>22</v>
      </c>
      <c r="L191" s="370">
        <v>22</v>
      </c>
      <c r="M191" s="370">
        <f>L191*F191</f>
        <v>220</v>
      </c>
      <c r="N191" s="370">
        <f>M191*1.21</f>
        <v>266.2</v>
      </c>
      <c r="O191" s="10"/>
    </row>
    <row r="192" spans="1:15" ht="25.5" x14ac:dyDescent="0.25">
      <c r="A192" s="143">
        <v>2</v>
      </c>
      <c r="B192" s="319" t="s">
        <v>172</v>
      </c>
      <c r="C192" s="319" t="s">
        <v>973</v>
      </c>
      <c r="D192" s="327" t="s">
        <v>173</v>
      </c>
      <c r="E192" s="342" t="s">
        <v>50</v>
      </c>
      <c r="F192" s="16">
        <v>4</v>
      </c>
      <c r="G192" s="19" t="s">
        <v>1581</v>
      </c>
      <c r="H192" s="19" t="s">
        <v>1584</v>
      </c>
      <c r="I192" s="367" t="s">
        <v>1546</v>
      </c>
      <c r="J192" s="373">
        <v>481</v>
      </c>
      <c r="K192" s="369">
        <v>33</v>
      </c>
      <c r="L192" s="370">
        <v>33</v>
      </c>
      <c r="M192" s="370">
        <f t="shared" ref="M192:M199" si="2">L192*F192</f>
        <v>132</v>
      </c>
      <c r="N192" s="370">
        <f t="shared" ref="N192:N200" si="3">M192*1.21</f>
        <v>159.72</v>
      </c>
      <c r="O192" s="10"/>
    </row>
    <row r="193" spans="1:15" ht="25.5" x14ac:dyDescent="0.25">
      <c r="A193" s="3">
        <v>3</v>
      </c>
      <c r="B193" s="319" t="s">
        <v>974</v>
      </c>
      <c r="C193" s="21" t="s">
        <v>1145</v>
      </c>
      <c r="D193" s="327" t="s">
        <v>174</v>
      </c>
      <c r="E193" s="342" t="s">
        <v>45</v>
      </c>
      <c r="F193" s="16">
        <v>12</v>
      </c>
      <c r="G193" s="373" t="s">
        <v>1582</v>
      </c>
      <c r="H193" s="373" t="s">
        <v>1585</v>
      </c>
      <c r="I193" s="373" t="s">
        <v>1586</v>
      </c>
      <c r="J193" s="373" t="s">
        <v>1587</v>
      </c>
      <c r="K193" s="369">
        <v>74</v>
      </c>
      <c r="L193" s="370">
        <v>74</v>
      </c>
      <c r="M193" s="370">
        <f t="shared" si="2"/>
        <v>888</v>
      </c>
      <c r="N193" s="370">
        <f t="shared" si="3"/>
        <v>1074.48</v>
      </c>
      <c r="O193" s="10"/>
    </row>
    <row r="194" spans="1:15" ht="25.5" x14ac:dyDescent="0.25">
      <c r="A194" s="143">
        <v>4</v>
      </c>
      <c r="B194" s="319" t="s">
        <v>175</v>
      </c>
      <c r="C194" s="319" t="s">
        <v>176</v>
      </c>
      <c r="D194" s="327" t="s">
        <v>1255</v>
      </c>
      <c r="E194" s="342" t="s">
        <v>314</v>
      </c>
      <c r="F194" s="16">
        <v>5</v>
      </c>
      <c r="G194" s="373" t="s">
        <v>1588</v>
      </c>
      <c r="H194" s="373" t="s">
        <v>1592</v>
      </c>
      <c r="I194" s="373" t="s">
        <v>1589</v>
      </c>
      <c r="J194" s="373" t="s">
        <v>1590</v>
      </c>
      <c r="K194" s="369">
        <v>80</v>
      </c>
      <c r="L194" s="370">
        <v>80</v>
      </c>
      <c r="M194" s="370">
        <f t="shared" si="2"/>
        <v>400</v>
      </c>
      <c r="N194" s="370">
        <f t="shared" si="3"/>
        <v>484</v>
      </c>
      <c r="O194" s="10"/>
    </row>
    <row r="195" spans="1:15" ht="25.5" x14ac:dyDescent="0.25">
      <c r="A195" s="3">
        <v>5</v>
      </c>
      <c r="B195" s="319" t="s">
        <v>177</v>
      </c>
      <c r="C195" s="319" t="s">
        <v>178</v>
      </c>
      <c r="D195" s="327" t="s">
        <v>1256</v>
      </c>
      <c r="E195" s="342" t="s">
        <v>45</v>
      </c>
      <c r="F195" s="16">
        <v>3</v>
      </c>
      <c r="G195" s="373" t="s">
        <v>1591</v>
      </c>
      <c r="H195" s="373" t="s">
        <v>1593</v>
      </c>
      <c r="I195" s="373" t="s">
        <v>1546</v>
      </c>
      <c r="J195" s="373">
        <v>1122</v>
      </c>
      <c r="K195" s="369">
        <v>30</v>
      </c>
      <c r="L195" s="370">
        <v>30</v>
      </c>
      <c r="M195" s="370">
        <f t="shared" si="2"/>
        <v>90</v>
      </c>
      <c r="N195" s="370">
        <f t="shared" si="3"/>
        <v>108.89999999999999</v>
      </c>
      <c r="O195" s="10"/>
    </row>
    <row r="196" spans="1:15" ht="38.25" x14ac:dyDescent="0.25">
      <c r="A196" s="3">
        <v>6</v>
      </c>
      <c r="B196" s="319" t="s">
        <v>182</v>
      </c>
      <c r="C196" s="319" t="s">
        <v>183</v>
      </c>
      <c r="D196" s="327" t="s">
        <v>184</v>
      </c>
      <c r="E196" s="342" t="s">
        <v>45</v>
      </c>
      <c r="F196" s="16">
        <v>3</v>
      </c>
      <c r="G196" s="373" t="s">
        <v>1604</v>
      </c>
      <c r="H196" s="373" t="s">
        <v>1594</v>
      </c>
      <c r="I196" s="373" t="s">
        <v>1595</v>
      </c>
      <c r="J196" s="373">
        <v>1133856</v>
      </c>
      <c r="K196" s="369">
        <v>42</v>
      </c>
      <c r="L196" s="370">
        <v>42</v>
      </c>
      <c r="M196" s="370">
        <f t="shared" si="2"/>
        <v>126</v>
      </c>
      <c r="N196" s="370">
        <f t="shared" si="3"/>
        <v>152.46</v>
      </c>
      <c r="O196" s="10"/>
    </row>
    <row r="197" spans="1:15" ht="38.25" x14ac:dyDescent="0.25">
      <c r="A197" s="143">
        <v>7</v>
      </c>
      <c r="B197" s="357" t="s">
        <v>185</v>
      </c>
      <c r="C197" s="357" t="s">
        <v>186</v>
      </c>
      <c r="D197" s="327" t="s">
        <v>187</v>
      </c>
      <c r="E197" s="327" t="s">
        <v>45</v>
      </c>
      <c r="F197" s="16">
        <v>1</v>
      </c>
      <c r="G197" s="373" t="s">
        <v>1603</v>
      </c>
      <c r="H197" s="373" t="s">
        <v>1598</v>
      </c>
      <c r="I197" s="373" t="s">
        <v>1599</v>
      </c>
      <c r="J197" s="373" t="s">
        <v>1600</v>
      </c>
      <c r="K197" s="369">
        <v>120</v>
      </c>
      <c r="L197" s="370">
        <v>120</v>
      </c>
      <c r="M197" s="370">
        <f t="shared" si="2"/>
        <v>120</v>
      </c>
      <c r="N197" s="370">
        <f t="shared" si="3"/>
        <v>145.19999999999999</v>
      </c>
      <c r="O197" s="10"/>
    </row>
    <row r="198" spans="1:15" ht="38.25" x14ac:dyDescent="0.25">
      <c r="A198" s="143">
        <v>8</v>
      </c>
      <c r="B198" s="319" t="s">
        <v>188</v>
      </c>
      <c r="C198" s="319" t="s">
        <v>1484</v>
      </c>
      <c r="D198" s="319"/>
      <c r="E198" s="327" t="s">
        <v>45</v>
      </c>
      <c r="F198" s="16">
        <v>12000</v>
      </c>
      <c r="G198" s="373" t="s">
        <v>1605</v>
      </c>
      <c r="H198" s="373" t="s">
        <v>1596</v>
      </c>
      <c r="I198" s="373" t="s">
        <v>1546</v>
      </c>
      <c r="J198" s="373" t="s">
        <v>1597</v>
      </c>
      <c r="K198" s="427">
        <v>3.9E-2</v>
      </c>
      <c r="L198" s="428">
        <v>3.9E-2</v>
      </c>
      <c r="M198" s="370">
        <f t="shared" si="2"/>
        <v>468</v>
      </c>
      <c r="N198" s="370">
        <f t="shared" si="3"/>
        <v>566.28</v>
      </c>
      <c r="O198" s="10"/>
    </row>
    <row r="199" spans="1:15" s="116" customFormat="1" x14ac:dyDescent="0.25">
      <c r="A199" s="133"/>
      <c r="B199" s="443" t="s">
        <v>1532</v>
      </c>
      <c r="C199" s="444"/>
      <c r="D199" s="444"/>
      <c r="E199" s="444"/>
      <c r="F199" s="444"/>
      <c r="G199" s="119"/>
      <c r="H199" s="119"/>
      <c r="I199" s="328"/>
      <c r="J199" s="328"/>
      <c r="K199" s="371"/>
      <c r="L199" s="370"/>
      <c r="M199" s="370">
        <f t="shared" si="2"/>
        <v>0</v>
      </c>
      <c r="N199" s="370">
        <f t="shared" si="3"/>
        <v>0</v>
      </c>
      <c r="O199" s="10"/>
    </row>
    <row r="200" spans="1:15" s="116" customFormat="1" x14ac:dyDescent="0.25">
      <c r="A200" s="475" t="s">
        <v>1519</v>
      </c>
      <c r="B200" s="476"/>
      <c r="C200" s="476"/>
      <c r="D200" s="476"/>
      <c r="E200" s="476"/>
      <c r="F200" s="476"/>
      <c r="G200" s="476"/>
      <c r="H200" s="476"/>
      <c r="I200" s="476"/>
      <c r="J200" s="476"/>
      <c r="K200" s="476"/>
      <c r="L200" s="477"/>
      <c r="M200" s="372">
        <f>SUM(M191:M199)</f>
        <v>2444</v>
      </c>
      <c r="N200" s="10">
        <f t="shared" si="3"/>
        <v>2957.24</v>
      </c>
      <c r="O200" s="10"/>
    </row>
    <row r="201" spans="1:15" s="116" customFormat="1" hidden="1" x14ac:dyDescent="0.25">
      <c r="A201" s="168" t="s">
        <v>1228</v>
      </c>
      <c r="B201" s="458" t="s">
        <v>1254</v>
      </c>
      <c r="C201" s="459"/>
      <c r="D201" s="459"/>
      <c r="E201" s="459"/>
      <c r="F201" s="459"/>
      <c r="G201" s="459"/>
      <c r="H201" s="459"/>
      <c r="I201" s="459"/>
      <c r="J201" s="459"/>
      <c r="K201" s="459"/>
      <c r="L201" s="198"/>
      <c r="M201" s="198"/>
      <c r="N201" s="198"/>
      <c r="O201" s="198"/>
    </row>
    <row r="202" spans="1:15" ht="25.5" hidden="1" x14ac:dyDescent="0.25">
      <c r="A202" s="410">
        <v>1</v>
      </c>
      <c r="B202" s="411" t="s">
        <v>180</v>
      </c>
      <c r="C202" s="411" t="s">
        <v>181</v>
      </c>
      <c r="D202" s="411" t="s">
        <v>179</v>
      </c>
      <c r="E202" s="412" t="s">
        <v>45</v>
      </c>
      <c r="F202" s="413">
        <v>10</v>
      </c>
      <c r="G202" s="414" t="s">
        <v>1602</v>
      </c>
      <c r="H202" s="414" t="s">
        <v>1606</v>
      </c>
      <c r="I202" s="415" t="s">
        <v>1601</v>
      </c>
      <c r="J202" s="413">
        <v>180210</v>
      </c>
      <c r="K202" s="416">
        <v>64</v>
      </c>
      <c r="L202" s="417">
        <v>64</v>
      </c>
      <c r="M202" s="417">
        <f>L202*F202</f>
        <v>640</v>
      </c>
      <c r="N202" s="417">
        <f>M202*1.21</f>
        <v>774.4</v>
      </c>
      <c r="O202" s="418"/>
    </row>
    <row r="203" spans="1:15" s="1" customFormat="1" ht="89.25" hidden="1" x14ac:dyDescent="0.25">
      <c r="A203" s="410">
        <v>2</v>
      </c>
      <c r="B203" s="411" t="s">
        <v>189</v>
      </c>
      <c r="C203" s="411" t="s">
        <v>1485</v>
      </c>
      <c r="D203" s="411" t="s">
        <v>190</v>
      </c>
      <c r="E203" s="419" t="s">
        <v>45</v>
      </c>
      <c r="F203" s="413">
        <v>6000</v>
      </c>
      <c r="G203" s="414" t="s">
        <v>1607</v>
      </c>
      <c r="H203" s="411" t="s">
        <v>1485</v>
      </c>
      <c r="I203" s="415" t="s">
        <v>1546</v>
      </c>
      <c r="J203" s="413">
        <v>679</v>
      </c>
      <c r="K203" s="416">
        <v>1.2E-2</v>
      </c>
      <c r="L203" s="417">
        <v>1.2E-2</v>
      </c>
      <c r="M203" s="417">
        <f>L203*F203</f>
        <v>72</v>
      </c>
      <c r="N203" s="417">
        <f>M203*1.21</f>
        <v>87.12</v>
      </c>
      <c r="O203" s="418"/>
    </row>
    <row r="204" spans="1:15" s="116" customFormat="1" hidden="1" x14ac:dyDescent="0.25">
      <c r="A204" s="420"/>
      <c r="B204" s="450" t="s">
        <v>1533</v>
      </c>
      <c r="C204" s="451"/>
      <c r="D204" s="451"/>
      <c r="E204" s="451"/>
      <c r="F204" s="451"/>
      <c r="G204" s="421"/>
      <c r="H204" s="421"/>
      <c r="I204" s="422"/>
      <c r="J204" s="422"/>
      <c r="K204" s="421"/>
      <c r="L204" s="418"/>
      <c r="M204" s="418"/>
      <c r="N204" s="418"/>
      <c r="O204" s="418"/>
    </row>
    <row r="205" spans="1:15" s="116" customFormat="1" hidden="1" x14ac:dyDescent="0.25">
      <c r="A205" s="447" t="s">
        <v>1519</v>
      </c>
      <c r="B205" s="448"/>
      <c r="C205" s="448"/>
      <c r="D205" s="448"/>
      <c r="E205" s="448"/>
      <c r="F205" s="448"/>
      <c r="G205" s="448"/>
      <c r="H205" s="448"/>
      <c r="I205" s="448"/>
      <c r="J205" s="448"/>
      <c r="K205" s="448"/>
      <c r="L205" s="449"/>
      <c r="M205" s="423">
        <f>M202+M203</f>
        <v>712</v>
      </c>
      <c r="N205" s="418">
        <f>M205*1.21</f>
        <v>861.52</v>
      </c>
      <c r="O205" s="418"/>
    </row>
    <row r="206" spans="1:15" s="1" customFormat="1" hidden="1" x14ac:dyDescent="0.25">
      <c r="A206" s="163" t="s">
        <v>1229</v>
      </c>
      <c r="B206" s="458" t="s">
        <v>191</v>
      </c>
      <c r="C206" s="459"/>
      <c r="D206" s="459"/>
      <c r="E206" s="459"/>
      <c r="F206" s="459"/>
      <c r="G206" s="459"/>
      <c r="H206" s="459"/>
      <c r="I206" s="459"/>
      <c r="J206" s="459"/>
      <c r="K206" s="459"/>
      <c r="L206" s="198"/>
      <c r="M206" s="198"/>
      <c r="N206" s="198"/>
      <c r="O206" s="198"/>
    </row>
    <row r="207" spans="1:15" s="116" customFormat="1" ht="26.25" hidden="1" x14ac:dyDescent="0.25">
      <c r="A207" s="156">
        <v>1</v>
      </c>
      <c r="B207" s="157" t="s">
        <v>192</v>
      </c>
      <c r="C207" s="175" t="s">
        <v>193</v>
      </c>
      <c r="D207" s="157"/>
      <c r="E207" s="327" t="s">
        <v>45</v>
      </c>
      <c r="F207" s="34">
        <v>50</v>
      </c>
      <c r="G207" s="219"/>
      <c r="H207" s="219"/>
      <c r="I207" s="34"/>
      <c r="J207" s="34"/>
      <c r="K207" s="220"/>
      <c r="L207" s="5"/>
      <c r="M207" s="5"/>
      <c r="N207" s="5"/>
      <c r="O207" s="5"/>
    </row>
    <row r="208" spans="1:15" s="116" customFormat="1" ht="51" hidden="1" x14ac:dyDescent="0.25">
      <c r="A208" s="156">
        <v>2</v>
      </c>
      <c r="B208" s="175" t="s">
        <v>194</v>
      </c>
      <c r="C208" s="175" t="s">
        <v>195</v>
      </c>
      <c r="D208" s="157"/>
      <c r="E208" s="327" t="s">
        <v>45</v>
      </c>
      <c r="F208" s="34">
        <v>6300</v>
      </c>
      <c r="G208" s="221"/>
      <c r="H208" s="221"/>
      <c r="I208" s="161"/>
      <c r="J208" s="161"/>
      <c r="K208" s="222"/>
      <c r="L208" s="5"/>
      <c r="M208" s="5"/>
      <c r="N208" s="5"/>
      <c r="O208" s="5"/>
    </row>
    <row r="209" spans="1:15" s="116" customFormat="1" ht="51" hidden="1" x14ac:dyDescent="0.25">
      <c r="A209" s="156">
        <v>3</v>
      </c>
      <c r="B209" s="169" t="s">
        <v>1149</v>
      </c>
      <c r="C209" s="175" t="s">
        <v>1150</v>
      </c>
      <c r="D209" s="175"/>
      <c r="E209" s="327" t="s">
        <v>45</v>
      </c>
      <c r="F209" s="34">
        <v>900</v>
      </c>
      <c r="G209" s="221"/>
      <c r="H209" s="221"/>
      <c r="I209" s="161"/>
      <c r="J209" s="161"/>
      <c r="K209" s="222"/>
      <c r="L209" s="5"/>
      <c r="M209" s="5"/>
      <c r="N209" s="5"/>
      <c r="O209" s="5"/>
    </row>
    <row r="210" spans="1:15" s="116" customFormat="1" ht="38.25" hidden="1" x14ac:dyDescent="0.25">
      <c r="A210" s="156">
        <v>4</v>
      </c>
      <c r="B210" s="169" t="s">
        <v>1151</v>
      </c>
      <c r="C210" s="175" t="s">
        <v>1152</v>
      </c>
      <c r="D210" s="175"/>
      <c r="E210" s="327" t="s">
        <v>45</v>
      </c>
      <c r="F210" s="34">
        <v>500</v>
      </c>
      <c r="G210" s="221"/>
      <c r="H210" s="221"/>
      <c r="I210" s="161"/>
      <c r="J210" s="161"/>
      <c r="K210" s="222"/>
      <c r="L210" s="5"/>
      <c r="M210" s="5"/>
      <c r="N210" s="5"/>
      <c r="O210" s="5"/>
    </row>
    <row r="211" spans="1:15" s="116" customFormat="1" ht="38.25" hidden="1" x14ac:dyDescent="0.25">
      <c r="A211" s="156">
        <v>5</v>
      </c>
      <c r="B211" s="169" t="s">
        <v>1153</v>
      </c>
      <c r="C211" s="175" t="s">
        <v>1154</v>
      </c>
      <c r="D211" s="175"/>
      <c r="E211" s="327" t="s">
        <v>45</v>
      </c>
      <c r="F211" s="34">
        <v>500</v>
      </c>
      <c r="G211" s="221"/>
      <c r="H211" s="221"/>
      <c r="I211" s="161"/>
      <c r="J211" s="161"/>
      <c r="K211" s="222"/>
      <c r="L211" s="5"/>
      <c r="M211" s="5"/>
      <c r="N211" s="5"/>
      <c r="O211" s="5"/>
    </row>
    <row r="212" spans="1:15" s="116" customFormat="1" ht="127.5" hidden="1" x14ac:dyDescent="0.25">
      <c r="A212" s="156">
        <v>6</v>
      </c>
      <c r="B212" s="169" t="s">
        <v>1155</v>
      </c>
      <c r="C212" s="175" t="s">
        <v>1156</v>
      </c>
      <c r="D212" s="175" t="s">
        <v>1157</v>
      </c>
      <c r="E212" s="327" t="s">
        <v>45</v>
      </c>
      <c r="F212" s="34">
        <v>70</v>
      </c>
      <c r="G212" s="221"/>
      <c r="H212" s="221"/>
      <c r="I212" s="161"/>
      <c r="J212" s="161"/>
      <c r="K212" s="222"/>
      <c r="L212" s="5"/>
      <c r="M212" s="5"/>
      <c r="N212" s="5"/>
      <c r="O212" s="5"/>
    </row>
    <row r="213" spans="1:15" s="1" customFormat="1" ht="38.25" hidden="1" x14ac:dyDescent="0.25">
      <c r="A213" s="149">
        <v>7</v>
      </c>
      <c r="B213" s="23" t="s">
        <v>245</v>
      </c>
      <c r="C213" s="24" t="s">
        <v>1057</v>
      </c>
      <c r="D213" s="23"/>
      <c r="E213" s="347" t="s">
        <v>45</v>
      </c>
      <c r="F213" s="161">
        <v>50</v>
      </c>
      <c r="G213" s="223"/>
      <c r="H213" s="223"/>
      <c r="I213" s="161"/>
      <c r="J213" s="161"/>
      <c r="K213" s="224"/>
      <c r="L213" s="5"/>
      <c r="M213" s="5"/>
      <c r="N213" s="5"/>
      <c r="O213" s="5"/>
    </row>
    <row r="214" spans="1:15" s="116" customFormat="1" hidden="1" x14ac:dyDescent="0.25">
      <c r="A214" s="430" t="s">
        <v>1519</v>
      </c>
      <c r="B214" s="431"/>
      <c r="C214" s="431"/>
      <c r="D214" s="431"/>
      <c r="E214" s="431"/>
      <c r="F214" s="431"/>
      <c r="G214" s="431"/>
      <c r="H214" s="431"/>
      <c r="I214" s="431"/>
      <c r="J214" s="431"/>
      <c r="K214" s="431"/>
      <c r="L214" s="432"/>
      <c r="M214" s="5"/>
      <c r="N214" s="5"/>
      <c r="O214" s="5"/>
    </row>
    <row r="215" spans="1:15" hidden="1" x14ac:dyDescent="0.25">
      <c r="A215" s="168" t="s">
        <v>1230</v>
      </c>
      <c r="B215" s="458" t="s">
        <v>196</v>
      </c>
      <c r="C215" s="459"/>
      <c r="D215" s="459"/>
      <c r="E215" s="459"/>
      <c r="F215" s="459"/>
      <c r="G215" s="459"/>
      <c r="H215" s="459"/>
      <c r="I215" s="459"/>
      <c r="J215" s="459"/>
      <c r="K215" s="459"/>
      <c r="L215" s="198"/>
      <c r="M215" s="198"/>
      <c r="N215" s="198"/>
      <c r="O215" s="198"/>
    </row>
    <row r="216" spans="1:15" ht="38.25" hidden="1" x14ac:dyDescent="0.25">
      <c r="A216" s="143" t="s">
        <v>197</v>
      </c>
      <c r="B216" s="71" t="s">
        <v>198</v>
      </c>
      <c r="C216" s="71" t="s">
        <v>199</v>
      </c>
      <c r="D216" s="71"/>
      <c r="E216" s="342" t="s">
        <v>45</v>
      </c>
      <c r="F216" s="15"/>
      <c r="G216" s="9"/>
      <c r="H216" s="9"/>
      <c r="I216" s="15"/>
      <c r="J216" s="15"/>
      <c r="K216" s="199"/>
      <c r="L216" s="5"/>
      <c r="M216" s="5"/>
      <c r="N216" s="5"/>
      <c r="O216" s="5"/>
    </row>
    <row r="217" spans="1:15" s="116" customFormat="1" hidden="1" x14ac:dyDescent="0.25">
      <c r="A217" s="430" t="s">
        <v>1519</v>
      </c>
      <c r="B217" s="431"/>
      <c r="C217" s="431"/>
      <c r="D217" s="431"/>
      <c r="E217" s="431"/>
      <c r="F217" s="431"/>
      <c r="G217" s="431"/>
      <c r="H217" s="431"/>
      <c r="I217" s="431"/>
      <c r="J217" s="431"/>
      <c r="K217" s="431"/>
      <c r="L217" s="432"/>
      <c r="M217" s="5"/>
      <c r="N217" s="5"/>
      <c r="O217" s="5"/>
    </row>
    <row r="218" spans="1:15" x14ac:dyDescent="0.25">
      <c r="A218" s="144" t="s">
        <v>1231</v>
      </c>
      <c r="B218" s="458" t="s">
        <v>200</v>
      </c>
      <c r="C218" s="459"/>
      <c r="D218" s="459"/>
      <c r="E218" s="459"/>
      <c r="F218" s="459"/>
      <c r="G218" s="459"/>
      <c r="H218" s="459"/>
      <c r="I218" s="459"/>
      <c r="J218" s="459"/>
      <c r="K218" s="459"/>
      <c r="L218" s="198"/>
      <c r="M218" s="198"/>
      <c r="N218" s="198"/>
      <c r="O218" s="198"/>
    </row>
    <row r="219" spans="1:15" ht="38.25" x14ac:dyDescent="0.25">
      <c r="A219" s="172">
        <v>1</v>
      </c>
      <c r="B219" s="178" t="s">
        <v>201</v>
      </c>
      <c r="C219" s="175" t="s">
        <v>1052</v>
      </c>
      <c r="D219" s="329" t="s">
        <v>202</v>
      </c>
      <c r="E219" s="329" t="s">
        <v>45</v>
      </c>
      <c r="F219" s="34">
        <v>200</v>
      </c>
      <c r="G219" s="69" t="s">
        <v>1631</v>
      </c>
      <c r="H219" s="69" t="s">
        <v>1632</v>
      </c>
      <c r="I219" s="69"/>
      <c r="J219" s="69" t="s">
        <v>1636</v>
      </c>
      <c r="K219" s="401">
        <v>0.37</v>
      </c>
      <c r="L219" s="409">
        <v>37</v>
      </c>
      <c r="M219" s="409">
        <f>SUM(K219*F219)</f>
        <v>74</v>
      </c>
      <c r="N219" s="409">
        <f>SUM(K219*F219*1.12)</f>
        <v>82.88000000000001</v>
      </c>
      <c r="O219" s="5"/>
    </row>
    <row r="220" spans="1:15" ht="51" x14ac:dyDescent="0.25">
      <c r="A220" s="172">
        <v>2</v>
      </c>
      <c r="B220" s="178" t="s">
        <v>203</v>
      </c>
      <c r="C220" s="178" t="s">
        <v>204</v>
      </c>
      <c r="D220" s="329" t="s">
        <v>205</v>
      </c>
      <c r="E220" s="329" t="s">
        <v>45</v>
      </c>
      <c r="F220" s="34">
        <v>1000</v>
      </c>
      <c r="G220" s="69" t="s">
        <v>1628</v>
      </c>
      <c r="H220" s="69" t="s">
        <v>1633</v>
      </c>
      <c r="I220" s="69"/>
      <c r="J220" s="69" t="s">
        <v>1635</v>
      </c>
      <c r="K220" s="401">
        <v>0.245</v>
      </c>
      <c r="L220" s="409">
        <v>24.5</v>
      </c>
      <c r="M220" s="409">
        <f t="shared" ref="M220:M222" si="4">SUM(K220*F220)</f>
        <v>245</v>
      </c>
      <c r="N220" s="409">
        <f t="shared" ref="N220:N222" si="5">SUM(K220*F220*1.12)</f>
        <v>274.40000000000003</v>
      </c>
      <c r="O220" s="5"/>
    </row>
    <row r="221" spans="1:15" ht="51" x14ac:dyDescent="0.25">
      <c r="A221" s="172">
        <v>3</v>
      </c>
      <c r="B221" s="178" t="s">
        <v>206</v>
      </c>
      <c r="C221" s="8" t="s">
        <v>207</v>
      </c>
      <c r="D221" s="9"/>
      <c r="E221" s="15" t="s">
        <v>45</v>
      </c>
      <c r="F221" s="16">
        <v>300</v>
      </c>
      <c r="G221" s="69" t="s">
        <v>1622</v>
      </c>
      <c r="H221" s="69" t="s">
        <v>1630</v>
      </c>
      <c r="I221" s="69"/>
      <c r="J221" s="69" t="s">
        <v>1629</v>
      </c>
      <c r="K221" s="401">
        <v>0.45</v>
      </c>
      <c r="L221" s="409">
        <v>22.5</v>
      </c>
      <c r="M221" s="409">
        <f t="shared" si="4"/>
        <v>135</v>
      </c>
      <c r="N221" s="409">
        <f t="shared" si="5"/>
        <v>151.20000000000002</v>
      </c>
      <c r="O221" s="5"/>
    </row>
    <row r="222" spans="1:15" ht="63.75" x14ac:dyDescent="0.25">
      <c r="A222" s="172">
        <v>4</v>
      </c>
      <c r="B222" s="178" t="s">
        <v>208</v>
      </c>
      <c r="C222" s="8" t="s">
        <v>209</v>
      </c>
      <c r="D222" s="9"/>
      <c r="E222" s="15" t="s">
        <v>45</v>
      </c>
      <c r="F222" s="16">
        <v>120</v>
      </c>
      <c r="G222" s="69" t="s">
        <v>1621</v>
      </c>
      <c r="H222" s="69" t="s">
        <v>1634</v>
      </c>
      <c r="I222" s="69"/>
      <c r="J222" s="69" t="s">
        <v>1627</v>
      </c>
      <c r="K222" s="401">
        <v>1.3</v>
      </c>
      <c r="L222" s="409">
        <v>13</v>
      </c>
      <c r="M222" s="409">
        <f t="shared" si="4"/>
        <v>156</v>
      </c>
      <c r="N222" s="409">
        <f t="shared" si="5"/>
        <v>174.72000000000003</v>
      </c>
      <c r="O222" s="5"/>
    </row>
    <row r="223" spans="1:15" s="116" customFormat="1" x14ac:dyDescent="0.25">
      <c r="A223" s="430" t="s">
        <v>1519</v>
      </c>
      <c r="B223" s="431"/>
      <c r="C223" s="431"/>
      <c r="D223" s="431"/>
      <c r="E223" s="431"/>
      <c r="F223" s="431"/>
      <c r="G223" s="431"/>
      <c r="H223" s="431"/>
      <c r="I223" s="431"/>
      <c r="J223" s="431"/>
      <c r="K223" s="431"/>
      <c r="L223" s="432"/>
      <c r="M223" s="379">
        <f>SUM(M219:M222)</f>
        <v>610</v>
      </c>
      <c r="N223" s="379">
        <f>SUM(N219:N222)</f>
        <v>683.2</v>
      </c>
      <c r="O223" s="5"/>
    </row>
    <row r="224" spans="1:15" hidden="1" x14ac:dyDescent="0.25">
      <c r="A224" s="168" t="s">
        <v>1232</v>
      </c>
      <c r="B224" s="458" t="s">
        <v>210</v>
      </c>
      <c r="C224" s="459"/>
      <c r="D224" s="459"/>
      <c r="E224" s="459"/>
      <c r="F224" s="459"/>
      <c r="G224" s="459"/>
      <c r="H224" s="459"/>
      <c r="I224" s="459"/>
      <c r="J224" s="459"/>
      <c r="K224" s="459"/>
      <c r="L224" s="198"/>
      <c r="M224" s="198"/>
      <c r="N224" s="198"/>
      <c r="O224" s="198"/>
    </row>
    <row r="225" spans="1:15" hidden="1" x14ac:dyDescent="0.25">
      <c r="A225" s="452">
        <v>1</v>
      </c>
      <c r="B225" s="464" t="s">
        <v>211</v>
      </c>
      <c r="C225" s="456" t="s">
        <v>1199</v>
      </c>
      <c r="D225" s="178" t="s">
        <v>212</v>
      </c>
      <c r="E225" s="329" t="s">
        <v>45</v>
      </c>
      <c r="F225" s="337">
        <v>120</v>
      </c>
      <c r="G225" s="9"/>
      <c r="H225" s="9"/>
      <c r="I225" s="15"/>
      <c r="J225" s="15"/>
      <c r="K225" s="199"/>
      <c r="L225" s="5"/>
      <c r="M225" s="5"/>
      <c r="N225" s="5"/>
      <c r="O225" s="5"/>
    </row>
    <row r="226" spans="1:15" hidden="1" x14ac:dyDescent="0.25">
      <c r="A226" s="452"/>
      <c r="B226" s="464"/>
      <c r="C226" s="456"/>
      <c r="D226" s="178" t="s">
        <v>213</v>
      </c>
      <c r="E226" s="329" t="s">
        <v>45</v>
      </c>
      <c r="F226" s="338">
        <v>120</v>
      </c>
      <c r="G226" s="9"/>
      <c r="H226" s="9"/>
      <c r="I226" s="15"/>
      <c r="J226" s="15"/>
      <c r="K226" s="199"/>
      <c r="L226" s="5"/>
      <c r="M226" s="5"/>
      <c r="N226" s="5"/>
      <c r="O226" s="5"/>
    </row>
    <row r="227" spans="1:15" hidden="1" x14ac:dyDescent="0.25">
      <c r="A227" s="452"/>
      <c r="B227" s="464"/>
      <c r="C227" s="456"/>
      <c r="D227" s="178" t="s">
        <v>214</v>
      </c>
      <c r="E227" s="329" t="s">
        <v>45</v>
      </c>
      <c r="F227" s="338">
        <v>120</v>
      </c>
      <c r="G227" s="9"/>
      <c r="H227" s="9"/>
      <c r="I227" s="15"/>
      <c r="J227" s="15"/>
      <c r="K227" s="199"/>
      <c r="L227" s="5"/>
      <c r="M227" s="5"/>
      <c r="N227" s="5"/>
      <c r="O227" s="5"/>
    </row>
    <row r="228" spans="1:15" hidden="1" x14ac:dyDescent="0.25">
      <c r="A228" s="452"/>
      <c r="B228" s="464"/>
      <c r="C228" s="456"/>
      <c r="D228" s="178" t="s">
        <v>215</v>
      </c>
      <c r="E228" s="329" t="s">
        <v>45</v>
      </c>
      <c r="F228" s="338">
        <v>150</v>
      </c>
      <c r="G228" s="9"/>
      <c r="H228" s="9"/>
      <c r="I228" s="15"/>
      <c r="J228" s="15"/>
      <c r="K228" s="199"/>
      <c r="L228" s="5"/>
      <c r="M228" s="5"/>
      <c r="N228" s="5"/>
      <c r="O228" s="5"/>
    </row>
    <row r="229" spans="1:15" hidden="1" x14ac:dyDescent="0.25">
      <c r="A229" s="452"/>
      <c r="B229" s="464"/>
      <c r="C229" s="456"/>
      <c r="D229" s="178" t="s">
        <v>216</v>
      </c>
      <c r="E229" s="329" t="s">
        <v>45</v>
      </c>
      <c r="F229" s="338">
        <v>150</v>
      </c>
      <c r="G229" s="9"/>
      <c r="H229" s="9"/>
      <c r="I229" s="15"/>
      <c r="J229" s="15"/>
      <c r="K229" s="199"/>
      <c r="L229" s="5"/>
      <c r="M229" s="5"/>
      <c r="N229" s="5"/>
      <c r="O229" s="5"/>
    </row>
    <row r="230" spans="1:15" hidden="1" x14ac:dyDescent="0.25">
      <c r="A230" s="452"/>
      <c r="B230" s="464"/>
      <c r="C230" s="456"/>
      <c r="D230" s="178" t="s">
        <v>217</v>
      </c>
      <c r="E230" s="329" t="s">
        <v>45</v>
      </c>
      <c r="F230" s="338">
        <v>30</v>
      </c>
      <c r="G230" s="9"/>
      <c r="H230" s="9"/>
      <c r="I230" s="15"/>
      <c r="J230" s="15"/>
      <c r="K230" s="199"/>
      <c r="L230" s="5"/>
      <c r="M230" s="5"/>
      <c r="N230" s="5"/>
      <c r="O230" s="5"/>
    </row>
    <row r="231" spans="1:15" ht="25.5" hidden="1" x14ac:dyDescent="0.25">
      <c r="A231" s="172">
        <v>2</v>
      </c>
      <c r="B231" s="178" t="s">
        <v>218</v>
      </c>
      <c r="C231" s="175" t="s">
        <v>219</v>
      </c>
      <c r="D231" s="178" t="s">
        <v>220</v>
      </c>
      <c r="E231" s="329" t="s">
        <v>45</v>
      </c>
      <c r="F231" s="339">
        <v>15</v>
      </c>
      <c r="G231" s="9"/>
      <c r="H231" s="9"/>
      <c r="I231" s="15"/>
      <c r="J231" s="15"/>
      <c r="K231" s="199"/>
      <c r="L231" s="5"/>
      <c r="M231" s="5"/>
      <c r="N231" s="5"/>
      <c r="O231" s="5"/>
    </row>
    <row r="232" spans="1:15" ht="25.5" hidden="1" x14ac:dyDescent="0.25">
      <c r="A232" s="172">
        <v>3</v>
      </c>
      <c r="B232" s="178" t="s">
        <v>218</v>
      </c>
      <c r="C232" s="175" t="s">
        <v>221</v>
      </c>
      <c r="D232" s="178" t="s">
        <v>222</v>
      </c>
      <c r="E232" s="329" t="s">
        <v>45</v>
      </c>
      <c r="F232" s="16">
        <v>60</v>
      </c>
      <c r="G232" s="9"/>
      <c r="H232" s="9"/>
      <c r="I232" s="15"/>
      <c r="J232" s="15"/>
      <c r="K232" s="199"/>
      <c r="L232" s="5"/>
      <c r="M232" s="5"/>
      <c r="N232" s="5"/>
      <c r="O232" s="5"/>
    </row>
    <row r="233" spans="1:15" ht="25.5" hidden="1" x14ac:dyDescent="0.25">
      <c r="A233" s="172">
        <v>4</v>
      </c>
      <c r="B233" s="178" t="s">
        <v>223</v>
      </c>
      <c r="C233" s="175" t="s">
        <v>224</v>
      </c>
      <c r="D233" s="178"/>
      <c r="E233" s="329" t="s">
        <v>12</v>
      </c>
      <c r="F233" s="16">
        <v>60</v>
      </c>
      <c r="G233" s="9"/>
      <c r="H233" s="9"/>
      <c r="I233" s="15"/>
      <c r="J233" s="15"/>
      <c r="K233" s="199"/>
      <c r="L233" s="5"/>
      <c r="M233" s="5"/>
      <c r="N233" s="5"/>
      <c r="O233" s="5"/>
    </row>
    <row r="234" spans="1:15" ht="38.25" hidden="1" x14ac:dyDescent="0.25">
      <c r="A234" s="172">
        <v>5</v>
      </c>
      <c r="B234" s="173" t="s">
        <v>225</v>
      </c>
      <c r="C234" s="175" t="s">
        <v>226</v>
      </c>
      <c r="D234" s="178" t="s">
        <v>227</v>
      </c>
      <c r="E234" s="329" t="s">
        <v>45</v>
      </c>
      <c r="F234" s="16">
        <v>60</v>
      </c>
      <c r="G234" s="9"/>
      <c r="H234" s="9"/>
      <c r="I234" s="15"/>
      <c r="J234" s="15"/>
      <c r="K234" s="199"/>
      <c r="L234" s="5"/>
      <c r="M234" s="5"/>
      <c r="N234" s="5"/>
      <c r="O234" s="5"/>
    </row>
    <row r="235" spans="1:15" ht="51" hidden="1" x14ac:dyDescent="0.25">
      <c r="A235" s="172">
        <v>6</v>
      </c>
      <c r="B235" s="173" t="s">
        <v>228</v>
      </c>
      <c r="C235" s="175" t="s">
        <v>229</v>
      </c>
      <c r="D235" s="178"/>
      <c r="E235" s="329" t="s">
        <v>12</v>
      </c>
      <c r="F235" s="16">
        <v>225</v>
      </c>
      <c r="G235" s="9"/>
      <c r="H235" s="9"/>
      <c r="I235" s="15"/>
      <c r="J235" s="15"/>
      <c r="K235" s="199"/>
      <c r="L235" s="5"/>
      <c r="M235" s="5"/>
      <c r="N235" s="5"/>
      <c r="O235" s="5"/>
    </row>
    <row r="236" spans="1:15" s="1" customFormat="1" ht="89.25" hidden="1" x14ac:dyDescent="0.25">
      <c r="A236" s="172">
        <v>7</v>
      </c>
      <c r="B236" s="8" t="s">
        <v>1053</v>
      </c>
      <c r="C236" s="123" t="s">
        <v>1054</v>
      </c>
      <c r="D236" s="178"/>
      <c r="E236" s="329" t="s">
        <v>45</v>
      </c>
      <c r="F236" s="16">
        <v>100</v>
      </c>
      <c r="G236" s="9"/>
      <c r="H236" s="9"/>
      <c r="I236" s="15"/>
      <c r="J236" s="15"/>
      <c r="K236" s="199"/>
      <c r="L236" s="5"/>
      <c r="M236" s="5"/>
      <c r="N236" s="5"/>
      <c r="O236" s="5"/>
    </row>
    <row r="237" spans="1:15" s="1" customFormat="1" ht="38.25" hidden="1" x14ac:dyDescent="0.25">
      <c r="A237" s="172">
        <v>8</v>
      </c>
      <c r="B237" s="121" t="s">
        <v>1055</v>
      </c>
      <c r="C237" s="8" t="s">
        <v>1056</v>
      </c>
      <c r="D237" s="178"/>
      <c r="E237" s="329" t="s">
        <v>45</v>
      </c>
      <c r="F237" s="16">
        <v>200</v>
      </c>
      <c r="G237" s="9"/>
      <c r="H237" s="9"/>
      <c r="I237" s="15"/>
      <c r="J237" s="15"/>
      <c r="K237" s="199"/>
      <c r="L237" s="5"/>
      <c r="M237" s="5"/>
      <c r="N237" s="5"/>
      <c r="O237" s="5"/>
    </row>
    <row r="238" spans="1:15" s="1" customFormat="1" hidden="1" x14ac:dyDescent="0.25">
      <c r="A238" s="172"/>
      <c r="B238" s="231" t="s">
        <v>1534</v>
      </c>
      <c r="C238" s="170"/>
      <c r="D238" s="166"/>
      <c r="E238" s="348"/>
      <c r="F238" s="323"/>
      <c r="G238" s="183"/>
      <c r="H238" s="183"/>
      <c r="I238" s="323"/>
      <c r="J238" s="323"/>
      <c r="K238" s="183"/>
      <c r="L238" s="5"/>
      <c r="M238" s="5"/>
      <c r="N238" s="5"/>
      <c r="O238" s="5"/>
    </row>
    <row r="239" spans="1:15" s="116" customFormat="1" hidden="1" x14ac:dyDescent="0.25">
      <c r="A239" s="430" t="s">
        <v>1519</v>
      </c>
      <c r="B239" s="431"/>
      <c r="C239" s="431"/>
      <c r="D239" s="431"/>
      <c r="E239" s="431"/>
      <c r="F239" s="431"/>
      <c r="G239" s="431"/>
      <c r="H239" s="431"/>
      <c r="I239" s="431"/>
      <c r="J239" s="431"/>
      <c r="K239" s="431"/>
      <c r="L239" s="432"/>
      <c r="M239" s="5"/>
      <c r="N239" s="5"/>
      <c r="O239" s="5"/>
    </row>
    <row r="240" spans="1:15" hidden="1" x14ac:dyDescent="0.25">
      <c r="A240" s="168" t="s">
        <v>1233</v>
      </c>
      <c r="B240" s="458" t="s">
        <v>1205</v>
      </c>
      <c r="C240" s="459"/>
      <c r="D240" s="459"/>
      <c r="E240" s="459"/>
      <c r="F240" s="459"/>
      <c r="G240" s="459"/>
      <c r="H240" s="459"/>
      <c r="I240" s="459"/>
      <c r="J240" s="459"/>
      <c r="K240" s="459"/>
      <c r="L240" s="198"/>
      <c r="M240" s="198"/>
      <c r="N240" s="198"/>
      <c r="O240" s="198"/>
    </row>
    <row r="241" spans="1:15" ht="63.75" hidden="1" x14ac:dyDescent="0.25">
      <c r="A241" s="172">
        <v>1</v>
      </c>
      <c r="B241" s="178" t="s">
        <v>232</v>
      </c>
      <c r="C241" s="175" t="s">
        <v>233</v>
      </c>
      <c r="D241" s="3"/>
      <c r="E241" s="327" t="s">
        <v>45</v>
      </c>
      <c r="F241" s="156">
        <v>300</v>
      </c>
      <c r="G241" s="3"/>
      <c r="H241" s="3"/>
      <c r="I241" s="156"/>
      <c r="J241" s="156"/>
      <c r="K241" s="206"/>
      <c r="L241" s="5"/>
      <c r="M241" s="5"/>
      <c r="N241" s="5"/>
      <c r="O241" s="5"/>
    </row>
    <row r="242" spans="1:15" s="1" customFormat="1" ht="38.25" hidden="1" x14ac:dyDescent="0.25">
      <c r="A242" s="145">
        <v>2</v>
      </c>
      <c r="B242" s="178" t="s">
        <v>263</v>
      </c>
      <c r="C242" s="178" t="s">
        <v>264</v>
      </c>
      <c r="D242" s="177"/>
      <c r="E242" s="343" t="s">
        <v>265</v>
      </c>
      <c r="F242" s="16">
        <v>600</v>
      </c>
      <c r="G242" s="9"/>
      <c r="H242" s="9"/>
      <c r="I242" s="15"/>
      <c r="J242" s="15"/>
      <c r="K242" s="199"/>
      <c r="L242" s="5"/>
      <c r="M242" s="5"/>
      <c r="N242" s="5"/>
      <c r="O242" s="5"/>
    </row>
    <row r="243" spans="1:15" s="116" customFormat="1" hidden="1" x14ac:dyDescent="0.25">
      <c r="A243" s="232"/>
      <c r="B243" s="231" t="s">
        <v>1534</v>
      </c>
      <c r="C243" s="227"/>
      <c r="D243" s="233"/>
      <c r="E243" s="349"/>
      <c r="F243" s="328"/>
      <c r="G243" s="183"/>
      <c r="H243" s="183"/>
      <c r="I243" s="323"/>
      <c r="J243" s="323"/>
      <c r="K243" s="183"/>
      <c r="L243" s="234"/>
      <c r="M243" s="5"/>
      <c r="N243" s="5"/>
      <c r="O243" s="5"/>
    </row>
    <row r="244" spans="1:15" s="116" customFormat="1" hidden="1" x14ac:dyDescent="0.25">
      <c r="A244" s="430" t="s">
        <v>1519</v>
      </c>
      <c r="B244" s="431"/>
      <c r="C244" s="431"/>
      <c r="D244" s="431"/>
      <c r="E244" s="431"/>
      <c r="F244" s="431"/>
      <c r="G244" s="431"/>
      <c r="H244" s="431"/>
      <c r="I244" s="431"/>
      <c r="J244" s="431"/>
      <c r="K244" s="431"/>
      <c r="L244" s="432"/>
      <c r="M244" s="5"/>
      <c r="N244" s="5"/>
      <c r="O244" s="5"/>
    </row>
    <row r="245" spans="1:15" hidden="1" x14ac:dyDescent="0.25">
      <c r="A245" s="168" t="s">
        <v>1234</v>
      </c>
      <c r="B245" s="458" t="s">
        <v>1206</v>
      </c>
      <c r="C245" s="459"/>
      <c r="D245" s="459"/>
      <c r="E245" s="459"/>
      <c r="F245" s="459"/>
      <c r="G245" s="459"/>
      <c r="H245" s="459"/>
      <c r="I245" s="459"/>
      <c r="J245" s="459"/>
      <c r="K245" s="459"/>
      <c r="L245" s="198"/>
      <c r="M245" s="198"/>
      <c r="N245" s="198"/>
      <c r="O245" s="198"/>
    </row>
    <row r="246" spans="1:15" ht="127.5" hidden="1" x14ac:dyDescent="0.25">
      <c r="A246" s="3">
        <v>1</v>
      </c>
      <c r="B246" s="175" t="s">
        <v>234</v>
      </c>
      <c r="C246" s="175" t="s">
        <v>235</v>
      </c>
      <c r="D246" s="175"/>
      <c r="E246" s="327" t="s">
        <v>45</v>
      </c>
      <c r="F246" s="16">
        <v>50</v>
      </c>
      <c r="G246" s="20"/>
      <c r="H246" s="20"/>
      <c r="I246" s="16"/>
      <c r="J246" s="16"/>
      <c r="K246" s="200"/>
      <c r="L246" s="5"/>
      <c r="M246" s="5"/>
      <c r="N246" s="5"/>
      <c r="O246" s="5"/>
    </row>
    <row r="247" spans="1:15" ht="51" hidden="1" x14ac:dyDescent="0.25">
      <c r="A247" s="180">
        <v>2</v>
      </c>
      <c r="B247" s="176" t="s">
        <v>236</v>
      </c>
      <c r="C247" s="176" t="s">
        <v>237</v>
      </c>
      <c r="D247" s="18"/>
      <c r="E247" s="340" t="s">
        <v>45</v>
      </c>
      <c r="F247" s="16">
        <v>40</v>
      </c>
      <c r="G247" s="18"/>
      <c r="H247" s="18"/>
      <c r="I247" s="374"/>
      <c r="J247" s="374"/>
      <c r="K247" s="207"/>
      <c r="L247" s="5"/>
      <c r="M247" s="5"/>
      <c r="N247" s="5"/>
      <c r="O247" s="5"/>
    </row>
    <row r="248" spans="1:15" s="116" customFormat="1" hidden="1" x14ac:dyDescent="0.25">
      <c r="A248" s="226"/>
      <c r="B248" s="231" t="s">
        <v>1534</v>
      </c>
      <c r="C248" s="235"/>
      <c r="D248" s="207"/>
      <c r="E248" s="350"/>
      <c r="F248" s="328"/>
      <c r="G248" s="207"/>
      <c r="H248" s="207"/>
      <c r="I248" s="375"/>
      <c r="J248" s="375"/>
      <c r="K248" s="207"/>
      <c r="L248" s="234"/>
      <c r="M248" s="5"/>
      <c r="N248" s="5"/>
      <c r="O248" s="5"/>
    </row>
    <row r="249" spans="1:15" s="116" customFormat="1" hidden="1" x14ac:dyDescent="0.25">
      <c r="A249" s="430" t="s">
        <v>1519</v>
      </c>
      <c r="B249" s="431"/>
      <c r="C249" s="431"/>
      <c r="D249" s="431"/>
      <c r="E249" s="431"/>
      <c r="F249" s="431"/>
      <c r="G249" s="431"/>
      <c r="H249" s="431"/>
      <c r="I249" s="431"/>
      <c r="J249" s="431"/>
      <c r="K249" s="431"/>
      <c r="L249" s="432"/>
      <c r="M249" s="5"/>
      <c r="N249" s="5"/>
      <c r="O249" s="5"/>
    </row>
    <row r="250" spans="1:15" hidden="1" x14ac:dyDescent="0.25">
      <c r="A250" s="168" t="s">
        <v>1235</v>
      </c>
      <c r="B250" s="458" t="s">
        <v>1207</v>
      </c>
      <c r="C250" s="459"/>
      <c r="D250" s="459"/>
      <c r="E250" s="459"/>
      <c r="F250" s="459"/>
      <c r="G250" s="459"/>
      <c r="H250" s="459"/>
      <c r="I250" s="459"/>
      <c r="J250" s="459"/>
      <c r="K250" s="459"/>
      <c r="L250" s="198"/>
      <c r="M250" s="198"/>
      <c r="N250" s="198"/>
      <c r="O250" s="198"/>
    </row>
    <row r="251" spans="1:15" ht="178.5" hidden="1" x14ac:dyDescent="0.25">
      <c r="A251" s="172">
        <v>1</v>
      </c>
      <c r="B251" s="178" t="s">
        <v>238</v>
      </c>
      <c r="C251" s="4" t="s">
        <v>239</v>
      </c>
      <c r="D251" s="177"/>
      <c r="E251" s="343" t="s">
        <v>45</v>
      </c>
      <c r="F251" s="16">
        <v>1500</v>
      </c>
      <c r="G251" s="188"/>
      <c r="H251" s="188"/>
      <c r="I251" s="359"/>
      <c r="J251" s="359"/>
      <c r="K251" s="208"/>
      <c r="L251" s="5"/>
      <c r="M251" s="5"/>
      <c r="N251" s="5"/>
      <c r="O251" s="5"/>
    </row>
    <row r="252" spans="1:15" ht="25.5" hidden="1" x14ac:dyDescent="0.25">
      <c r="A252" s="172">
        <v>2</v>
      </c>
      <c r="B252" s="178" t="s">
        <v>240</v>
      </c>
      <c r="C252" s="175" t="s">
        <v>241</v>
      </c>
      <c r="D252" s="178"/>
      <c r="E252" s="329" t="s">
        <v>45</v>
      </c>
      <c r="F252" s="16">
        <v>950</v>
      </c>
      <c r="G252" s="9"/>
      <c r="H252" s="9"/>
      <c r="I252" s="15"/>
      <c r="J252" s="15"/>
      <c r="K252" s="199"/>
      <c r="L252" s="5"/>
      <c r="M252" s="5"/>
      <c r="N252" s="5"/>
      <c r="O252" s="5"/>
    </row>
    <row r="253" spans="1:15" ht="38.25" hidden="1" x14ac:dyDescent="0.25">
      <c r="A253" s="146">
        <v>3</v>
      </c>
      <c r="B253" s="21" t="s">
        <v>242</v>
      </c>
      <c r="C253" s="19" t="s">
        <v>243</v>
      </c>
      <c r="D253" s="21" t="s">
        <v>244</v>
      </c>
      <c r="E253" s="330" t="s">
        <v>45</v>
      </c>
      <c r="F253" s="330">
        <v>1100</v>
      </c>
      <c r="G253" s="9"/>
      <c r="H253" s="9"/>
      <c r="I253" s="15"/>
      <c r="J253" s="15"/>
      <c r="K253" s="199"/>
      <c r="L253" s="5"/>
      <c r="M253" s="5"/>
      <c r="N253" s="5"/>
      <c r="O253" s="5"/>
    </row>
    <row r="254" spans="1:15" s="1" customFormat="1" ht="153" hidden="1" x14ac:dyDescent="0.25">
      <c r="A254" s="179">
        <v>4</v>
      </c>
      <c r="B254" s="177" t="s">
        <v>230</v>
      </c>
      <c r="C254" s="177" t="s">
        <v>231</v>
      </c>
      <c r="D254" s="189"/>
      <c r="E254" s="342" t="s">
        <v>45</v>
      </c>
      <c r="F254" s="16">
        <v>1100</v>
      </c>
      <c r="G254" s="190"/>
      <c r="H254" s="190"/>
      <c r="I254" s="362"/>
      <c r="J254" s="362"/>
      <c r="K254" s="209"/>
      <c r="L254" s="5"/>
      <c r="M254" s="5"/>
      <c r="N254" s="5"/>
      <c r="O254" s="5"/>
    </row>
    <row r="255" spans="1:15" s="116" customFormat="1" ht="165.75" hidden="1" x14ac:dyDescent="0.25">
      <c r="A255" s="226">
        <v>5</v>
      </c>
      <c r="B255" s="20" t="s">
        <v>61</v>
      </c>
      <c r="C255" s="22" t="s">
        <v>62</v>
      </c>
      <c r="D255" s="20"/>
      <c r="E255" s="16" t="s">
        <v>45</v>
      </c>
      <c r="F255" s="16">
        <v>3400</v>
      </c>
      <c r="G255" s="9"/>
      <c r="H255" s="9"/>
      <c r="I255" s="15"/>
      <c r="J255" s="15"/>
      <c r="K255" s="199"/>
      <c r="L255" s="5"/>
      <c r="M255" s="5"/>
      <c r="N255" s="5"/>
      <c r="O255" s="5"/>
    </row>
    <row r="256" spans="1:15" s="116" customFormat="1" hidden="1" x14ac:dyDescent="0.25">
      <c r="A256" s="430" t="s">
        <v>1519</v>
      </c>
      <c r="B256" s="431"/>
      <c r="C256" s="431"/>
      <c r="D256" s="431"/>
      <c r="E256" s="431"/>
      <c r="F256" s="431"/>
      <c r="G256" s="431"/>
      <c r="H256" s="431"/>
      <c r="I256" s="431"/>
      <c r="J256" s="431"/>
      <c r="K256" s="431"/>
      <c r="L256" s="432"/>
      <c r="M256" s="5"/>
      <c r="N256" s="5"/>
      <c r="O256" s="5"/>
    </row>
    <row r="257" spans="1:15" hidden="1" x14ac:dyDescent="0.25">
      <c r="A257" s="168" t="s">
        <v>1236</v>
      </c>
      <c r="B257" s="485" t="s">
        <v>246</v>
      </c>
      <c r="C257" s="485"/>
      <c r="D257" s="485"/>
      <c r="E257" s="485"/>
      <c r="F257" s="485"/>
      <c r="G257" s="485"/>
      <c r="H257" s="485"/>
      <c r="I257" s="485"/>
      <c r="J257" s="485"/>
      <c r="K257" s="458"/>
      <c r="L257" s="198"/>
      <c r="M257" s="198"/>
      <c r="N257" s="198"/>
      <c r="O257" s="198"/>
    </row>
    <row r="258" spans="1:15" ht="127.5" hidden="1" x14ac:dyDescent="0.25">
      <c r="A258" s="3">
        <v>1</v>
      </c>
      <c r="B258" s="175" t="s">
        <v>247</v>
      </c>
      <c r="C258" s="228" t="s">
        <v>1161</v>
      </c>
      <c r="D258" s="191"/>
      <c r="E258" s="341" t="s">
        <v>45</v>
      </c>
      <c r="F258" s="16">
        <v>1800</v>
      </c>
      <c r="G258" s="192"/>
      <c r="H258" s="192"/>
      <c r="I258" s="376"/>
      <c r="J258" s="361"/>
      <c r="K258" s="204"/>
      <c r="L258" s="5"/>
      <c r="M258" s="5"/>
      <c r="N258" s="5"/>
      <c r="O258" s="5"/>
    </row>
    <row r="259" spans="1:15" s="116" customFormat="1" hidden="1" x14ac:dyDescent="0.25">
      <c r="A259" s="206"/>
      <c r="B259" s="231" t="s">
        <v>1534</v>
      </c>
      <c r="C259" s="236"/>
      <c r="D259" s="237"/>
      <c r="E259" s="351"/>
      <c r="F259" s="328"/>
      <c r="G259" s="238"/>
      <c r="H259" s="238"/>
      <c r="I259" s="377"/>
      <c r="J259" s="378"/>
      <c r="K259" s="210"/>
      <c r="L259" s="234"/>
      <c r="M259" s="5"/>
      <c r="N259" s="5"/>
      <c r="O259" s="5"/>
    </row>
    <row r="260" spans="1:15" s="116" customFormat="1" hidden="1" x14ac:dyDescent="0.25">
      <c r="A260" s="430" t="s">
        <v>1519</v>
      </c>
      <c r="B260" s="431"/>
      <c r="C260" s="431"/>
      <c r="D260" s="431"/>
      <c r="E260" s="431"/>
      <c r="F260" s="431"/>
      <c r="G260" s="431"/>
      <c r="H260" s="431"/>
      <c r="I260" s="431"/>
      <c r="J260" s="431"/>
      <c r="K260" s="431"/>
      <c r="L260" s="432"/>
      <c r="M260" s="5"/>
      <c r="N260" s="5"/>
      <c r="O260" s="5"/>
    </row>
    <row r="261" spans="1:15" hidden="1" x14ac:dyDescent="0.25">
      <c r="A261" s="168" t="s">
        <v>1237</v>
      </c>
      <c r="B261" s="458" t="s">
        <v>1208</v>
      </c>
      <c r="C261" s="459"/>
      <c r="D261" s="459"/>
      <c r="E261" s="459"/>
      <c r="F261" s="459"/>
      <c r="G261" s="459"/>
      <c r="H261" s="459"/>
      <c r="I261" s="459"/>
      <c r="J261" s="459"/>
      <c r="K261" s="459"/>
      <c r="L261" s="198"/>
      <c r="M261" s="198"/>
      <c r="N261" s="198"/>
      <c r="O261" s="198"/>
    </row>
    <row r="262" spans="1:15" ht="51" hidden="1" x14ac:dyDescent="0.25">
      <c r="A262" s="145">
        <v>1</v>
      </c>
      <c r="B262" s="178" t="s">
        <v>248</v>
      </c>
      <c r="C262" s="71" t="s">
        <v>1037</v>
      </c>
      <c r="D262" s="177" t="s">
        <v>249</v>
      </c>
      <c r="E262" s="352" t="s">
        <v>45</v>
      </c>
      <c r="F262" s="308">
        <v>1000</v>
      </c>
      <c r="G262" s="188"/>
      <c r="H262" s="188"/>
      <c r="I262" s="359"/>
      <c r="J262" s="359"/>
      <c r="K262" s="208"/>
      <c r="L262" s="5"/>
      <c r="M262" s="5"/>
      <c r="N262" s="5"/>
      <c r="O262" s="5"/>
    </row>
    <row r="263" spans="1:15" ht="25.5" hidden="1" x14ac:dyDescent="0.25">
      <c r="A263" s="145">
        <v>2</v>
      </c>
      <c r="B263" s="178" t="s">
        <v>250</v>
      </c>
      <c r="C263" s="175" t="s">
        <v>1036</v>
      </c>
      <c r="D263" s="178"/>
      <c r="E263" s="353" t="s">
        <v>45</v>
      </c>
      <c r="F263" s="15">
        <v>4000</v>
      </c>
      <c r="G263" s="9"/>
      <c r="H263" s="9"/>
      <c r="I263" s="15"/>
      <c r="J263" s="15"/>
      <c r="K263" s="199"/>
      <c r="L263" s="5"/>
      <c r="M263" s="5"/>
      <c r="N263" s="5"/>
      <c r="O263" s="5"/>
    </row>
    <row r="264" spans="1:15" ht="38.25" hidden="1" x14ac:dyDescent="0.25">
      <c r="A264" s="145">
        <v>3</v>
      </c>
      <c r="B264" s="178" t="s">
        <v>251</v>
      </c>
      <c r="C264" s="175" t="s">
        <v>1035</v>
      </c>
      <c r="D264" s="178" t="s">
        <v>252</v>
      </c>
      <c r="E264" s="353" t="s">
        <v>45</v>
      </c>
      <c r="F264" s="15">
        <v>7000</v>
      </c>
      <c r="G264" s="9"/>
      <c r="H264" s="9"/>
      <c r="I264" s="15"/>
      <c r="J264" s="15"/>
      <c r="K264" s="199"/>
      <c r="L264" s="5"/>
      <c r="M264" s="5"/>
      <c r="N264" s="5"/>
      <c r="O264" s="5"/>
    </row>
    <row r="265" spans="1:15" ht="102" hidden="1" x14ac:dyDescent="0.25">
      <c r="A265" s="145">
        <v>4</v>
      </c>
      <c r="B265" s="178" t="s">
        <v>1031</v>
      </c>
      <c r="C265" s="175" t="s">
        <v>1486</v>
      </c>
      <c r="D265" s="178"/>
      <c r="E265" s="329" t="s">
        <v>256</v>
      </c>
      <c r="F265" s="15">
        <v>6000</v>
      </c>
      <c r="G265" s="9"/>
      <c r="H265" s="9"/>
      <c r="I265" s="15"/>
      <c r="J265" s="15"/>
      <c r="K265" s="199"/>
      <c r="L265" s="5"/>
      <c r="M265" s="5"/>
      <c r="N265" s="5"/>
      <c r="O265" s="5"/>
    </row>
    <row r="266" spans="1:15" ht="114.75" hidden="1" x14ac:dyDescent="0.25">
      <c r="A266" s="145">
        <v>5</v>
      </c>
      <c r="B266" s="178" t="s">
        <v>1032</v>
      </c>
      <c r="C266" s="175" t="s">
        <v>1487</v>
      </c>
      <c r="D266" s="178" t="s">
        <v>257</v>
      </c>
      <c r="E266" s="329" t="s">
        <v>256</v>
      </c>
      <c r="F266" s="15">
        <v>3000</v>
      </c>
      <c r="G266" s="9"/>
      <c r="H266" s="9"/>
      <c r="I266" s="15"/>
      <c r="J266" s="15"/>
      <c r="K266" s="199"/>
      <c r="L266" s="5"/>
      <c r="M266" s="5"/>
      <c r="N266" s="5"/>
      <c r="O266" s="5"/>
    </row>
    <row r="267" spans="1:15" ht="51" hidden="1" x14ac:dyDescent="0.25">
      <c r="A267" s="145">
        <v>6</v>
      </c>
      <c r="B267" s="175" t="s">
        <v>1034</v>
      </c>
      <c r="C267" s="175" t="s">
        <v>1488</v>
      </c>
      <c r="D267" s="142"/>
      <c r="E267" s="354"/>
      <c r="F267" s="329">
        <v>3000</v>
      </c>
      <c r="G267" s="178"/>
      <c r="H267" s="178"/>
      <c r="I267" s="329"/>
      <c r="J267" s="329"/>
      <c r="K267" s="165"/>
      <c r="L267" s="5"/>
      <c r="M267" s="5"/>
      <c r="N267" s="5"/>
      <c r="O267" s="5"/>
    </row>
    <row r="268" spans="1:15" ht="51" hidden="1" x14ac:dyDescent="0.25">
      <c r="A268" s="145">
        <v>7</v>
      </c>
      <c r="B268" s="175" t="s">
        <v>1033</v>
      </c>
      <c r="C268" s="175" t="s">
        <v>1489</v>
      </c>
      <c r="D268" s="142"/>
      <c r="E268" s="354"/>
      <c r="F268" s="329">
        <v>3000</v>
      </c>
      <c r="G268" s="178"/>
      <c r="H268" s="178"/>
      <c r="I268" s="329"/>
      <c r="J268" s="329"/>
      <c r="K268" s="165"/>
      <c r="L268" s="5"/>
      <c r="M268" s="5"/>
      <c r="N268" s="5"/>
      <c r="O268" s="5"/>
    </row>
    <row r="269" spans="1:15" hidden="1" x14ac:dyDescent="0.25">
      <c r="A269" s="145">
        <v>8</v>
      </c>
      <c r="B269" s="175" t="s">
        <v>65</v>
      </c>
      <c r="C269" s="175" t="s">
        <v>1029</v>
      </c>
      <c r="D269" s="175" t="s">
        <v>64</v>
      </c>
      <c r="E269" s="354" t="s">
        <v>45</v>
      </c>
      <c r="F269" s="16">
        <v>800</v>
      </c>
      <c r="G269" s="175"/>
      <c r="H269" s="175"/>
      <c r="I269" s="327"/>
      <c r="J269" s="329"/>
      <c r="K269" s="165"/>
      <c r="L269" s="5"/>
      <c r="M269" s="5"/>
      <c r="N269" s="5"/>
      <c r="O269" s="5"/>
    </row>
    <row r="270" spans="1:15" hidden="1" x14ac:dyDescent="0.25">
      <c r="A270" s="145">
        <v>9</v>
      </c>
      <c r="B270" s="175" t="s">
        <v>63</v>
      </c>
      <c r="C270" s="175" t="s">
        <v>1030</v>
      </c>
      <c r="D270" s="175" t="s">
        <v>64</v>
      </c>
      <c r="E270" s="354" t="s">
        <v>45</v>
      </c>
      <c r="F270" s="16">
        <v>800</v>
      </c>
      <c r="G270" s="175"/>
      <c r="H270" s="175"/>
      <c r="I270" s="327"/>
      <c r="J270" s="329"/>
      <c r="K270" s="165"/>
      <c r="L270" s="5"/>
      <c r="M270" s="5"/>
      <c r="N270" s="5"/>
      <c r="O270" s="5"/>
    </row>
    <row r="271" spans="1:15" hidden="1" x14ac:dyDescent="0.25">
      <c r="A271" s="145"/>
      <c r="B271" s="486" t="s">
        <v>1535</v>
      </c>
      <c r="C271" s="487"/>
      <c r="D271" s="487"/>
      <c r="E271" s="487"/>
      <c r="F271" s="487"/>
      <c r="G271" s="487"/>
      <c r="H271" s="487"/>
      <c r="I271" s="487"/>
      <c r="J271" s="487"/>
      <c r="K271" s="487"/>
      <c r="L271" s="5"/>
      <c r="M271" s="5"/>
      <c r="N271" s="5"/>
      <c r="O271" s="5"/>
    </row>
    <row r="272" spans="1:15" s="116" customFormat="1" hidden="1" x14ac:dyDescent="0.25">
      <c r="A272" s="430" t="s">
        <v>1519</v>
      </c>
      <c r="B272" s="431"/>
      <c r="C272" s="431"/>
      <c r="D272" s="431"/>
      <c r="E272" s="431"/>
      <c r="F272" s="431"/>
      <c r="G272" s="431"/>
      <c r="H272" s="431"/>
      <c r="I272" s="431"/>
      <c r="J272" s="431"/>
      <c r="K272" s="431"/>
      <c r="L272" s="432"/>
      <c r="M272" s="5"/>
      <c r="N272" s="5"/>
      <c r="O272" s="5"/>
    </row>
    <row r="273" spans="1:15" hidden="1" x14ac:dyDescent="0.25">
      <c r="A273" s="168" t="s">
        <v>1238</v>
      </c>
      <c r="B273" s="458" t="s">
        <v>258</v>
      </c>
      <c r="C273" s="459"/>
      <c r="D273" s="459"/>
      <c r="E273" s="459"/>
      <c r="F273" s="459"/>
      <c r="G273" s="459"/>
      <c r="H273" s="459"/>
      <c r="I273" s="459"/>
      <c r="J273" s="459"/>
      <c r="K273" s="459"/>
      <c r="L273" s="198"/>
      <c r="M273" s="198"/>
      <c r="N273" s="198"/>
      <c r="O273" s="198"/>
    </row>
    <row r="274" spans="1:15" ht="89.25" hidden="1" x14ac:dyDescent="0.25">
      <c r="A274" s="172">
        <v>1</v>
      </c>
      <c r="B274" s="178" t="s">
        <v>259</v>
      </c>
      <c r="C274" s="178" t="s">
        <v>260</v>
      </c>
      <c r="D274" s="174" t="s">
        <v>261</v>
      </c>
      <c r="E274" s="355" t="s">
        <v>45</v>
      </c>
      <c r="F274" s="16">
        <v>300</v>
      </c>
      <c r="G274" s="187"/>
      <c r="H274" s="187"/>
      <c r="I274" s="361"/>
      <c r="J274" s="361"/>
      <c r="K274" s="209"/>
      <c r="L274" s="5"/>
      <c r="M274" s="5"/>
      <c r="N274" s="5"/>
      <c r="O274" s="5"/>
    </row>
    <row r="275" spans="1:15" s="116" customFormat="1" hidden="1" x14ac:dyDescent="0.25">
      <c r="A275" s="430" t="s">
        <v>1519</v>
      </c>
      <c r="B275" s="431"/>
      <c r="C275" s="431"/>
      <c r="D275" s="431"/>
      <c r="E275" s="431"/>
      <c r="F275" s="431"/>
      <c r="G275" s="431"/>
      <c r="H275" s="431"/>
      <c r="I275" s="431"/>
      <c r="J275" s="431"/>
      <c r="K275" s="431"/>
      <c r="L275" s="432"/>
      <c r="M275" s="5"/>
      <c r="N275" s="5"/>
      <c r="O275" s="5"/>
    </row>
    <row r="276" spans="1:15" hidden="1" x14ac:dyDescent="0.25">
      <c r="A276" s="141" t="s">
        <v>1239</v>
      </c>
      <c r="B276" s="458" t="s">
        <v>1144</v>
      </c>
      <c r="C276" s="459"/>
      <c r="D276" s="459"/>
      <c r="E276" s="459"/>
      <c r="F276" s="459"/>
      <c r="G276" s="459"/>
      <c r="H276" s="459"/>
      <c r="I276" s="459"/>
      <c r="J276" s="459"/>
      <c r="K276" s="459"/>
      <c r="L276" s="198"/>
      <c r="M276" s="198"/>
      <c r="N276" s="198"/>
      <c r="O276" s="198"/>
    </row>
    <row r="277" spans="1:15" ht="102" hidden="1" x14ac:dyDescent="0.25">
      <c r="A277" s="140">
        <v>1</v>
      </c>
      <c r="B277" s="175" t="s">
        <v>266</v>
      </c>
      <c r="C277" s="175" t="s">
        <v>267</v>
      </c>
      <c r="D277" s="175" t="s">
        <v>268</v>
      </c>
      <c r="E277" s="354" t="s">
        <v>45</v>
      </c>
      <c r="F277" s="16">
        <v>60</v>
      </c>
      <c r="G277" s="9"/>
      <c r="H277" s="9"/>
      <c r="I277" s="15"/>
      <c r="J277" s="15"/>
      <c r="K277" s="199"/>
      <c r="L277" s="5"/>
      <c r="M277" s="5"/>
      <c r="N277" s="5"/>
      <c r="O277" s="5"/>
    </row>
    <row r="278" spans="1:15" ht="127.5" hidden="1" x14ac:dyDescent="0.25">
      <c r="A278" s="140">
        <v>2</v>
      </c>
      <c r="B278" s="175" t="s">
        <v>269</v>
      </c>
      <c r="C278" s="175" t="s">
        <v>270</v>
      </c>
      <c r="D278" s="175" t="s">
        <v>271</v>
      </c>
      <c r="E278" s="354" t="s">
        <v>45</v>
      </c>
      <c r="F278" s="16">
        <v>15</v>
      </c>
      <c r="G278" s="9"/>
      <c r="H278" s="9"/>
      <c r="I278" s="15"/>
      <c r="J278" s="15"/>
      <c r="K278" s="199"/>
      <c r="L278" s="5"/>
      <c r="M278" s="5"/>
      <c r="N278" s="5"/>
      <c r="O278" s="5"/>
    </row>
    <row r="279" spans="1:15" s="116" customFormat="1" hidden="1" x14ac:dyDescent="0.25">
      <c r="A279" s="430" t="s">
        <v>1519</v>
      </c>
      <c r="B279" s="431"/>
      <c r="C279" s="431"/>
      <c r="D279" s="431"/>
      <c r="E279" s="431"/>
      <c r="F279" s="431"/>
      <c r="G279" s="431"/>
      <c r="H279" s="431"/>
      <c r="I279" s="431"/>
      <c r="J279" s="431"/>
      <c r="K279" s="431"/>
      <c r="L279" s="432"/>
      <c r="M279" s="5"/>
      <c r="N279" s="5"/>
      <c r="O279" s="5"/>
    </row>
    <row r="280" spans="1:15" s="1" customFormat="1" hidden="1" x14ac:dyDescent="0.25">
      <c r="A280" s="171" t="s">
        <v>1240</v>
      </c>
      <c r="B280" s="490" t="s">
        <v>1058</v>
      </c>
      <c r="C280" s="491"/>
      <c r="D280" s="491"/>
      <c r="E280" s="491"/>
      <c r="F280" s="491"/>
      <c r="G280" s="491"/>
      <c r="H280" s="491"/>
      <c r="I280" s="491"/>
      <c r="J280" s="491"/>
      <c r="K280" s="491"/>
      <c r="L280" s="198"/>
      <c r="M280" s="198"/>
      <c r="N280" s="198"/>
      <c r="O280" s="198"/>
    </row>
    <row r="281" spans="1:15" hidden="1" x14ac:dyDescent="0.25">
      <c r="A281" s="172">
        <v>1</v>
      </c>
      <c r="B281" s="175" t="s">
        <v>275</v>
      </c>
      <c r="C281" s="134" t="s">
        <v>276</v>
      </c>
      <c r="D281" s="193"/>
      <c r="E281" s="341" t="s">
        <v>45</v>
      </c>
      <c r="F281" s="16">
        <v>350</v>
      </c>
      <c r="G281" s="20"/>
      <c r="H281" s="20"/>
      <c r="I281" s="16"/>
      <c r="J281" s="16"/>
      <c r="K281" s="210"/>
      <c r="L281" s="5"/>
      <c r="M281" s="5"/>
      <c r="N281" s="5"/>
      <c r="O281" s="5"/>
    </row>
    <row r="282" spans="1:15" s="1" customFormat="1" ht="25.5" hidden="1" x14ac:dyDescent="0.25">
      <c r="A282" s="146">
        <v>2</v>
      </c>
      <c r="B282" s="21" t="s">
        <v>277</v>
      </c>
      <c r="C282" s="21" t="s">
        <v>278</v>
      </c>
      <c r="D282" s="21"/>
      <c r="E282" s="330" t="s">
        <v>45</v>
      </c>
      <c r="F282" s="16">
        <v>410</v>
      </c>
      <c r="G282" s="20"/>
      <c r="H282" s="20"/>
      <c r="I282" s="16"/>
      <c r="J282" s="16"/>
      <c r="K282" s="200"/>
      <c r="L282" s="5"/>
      <c r="M282" s="5"/>
      <c r="N282" s="5"/>
      <c r="O282" s="5"/>
    </row>
    <row r="283" spans="1:15" s="1" customFormat="1" ht="25.5" hidden="1" x14ac:dyDescent="0.25">
      <c r="A283" s="146">
        <v>3</v>
      </c>
      <c r="B283" s="21" t="s">
        <v>277</v>
      </c>
      <c r="C283" s="21" t="s">
        <v>279</v>
      </c>
      <c r="D283" s="21"/>
      <c r="E283" s="330" t="s">
        <v>45</v>
      </c>
      <c r="F283" s="16">
        <v>250</v>
      </c>
      <c r="G283" s="20"/>
      <c r="H283" s="20"/>
      <c r="I283" s="16"/>
      <c r="J283" s="16"/>
      <c r="K283" s="200"/>
      <c r="L283" s="5"/>
      <c r="M283" s="5"/>
      <c r="N283" s="5"/>
      <c r="O283" s="5"/>
    </row>
    <row r="284" spans="1:15" s="116" customFormat="1" hidden="1" x14ac:dyDescent="0.25">
      <c r="A284" s="430" t="s">
        <v>1519</v>
      </c>
      <c r="B284" s="431"/>
      <c r="C284" s="431"/>
      <c r="D284" s="431"/>
      <c r="E284" s="431"/>
      <c r="F284" s="431"/>
      <c r="G284" s="431"/>
      <c r="H284" s="431"/>
      <c r="I284" s="431"/>
      <c r="J284" s="431"/>
      <c r="K284" s="431"/>
      <c r="L284" s="432"/>
      <c r="M284" s="5"/>
      <c r="N284" s="5"/>
      <c r="O284" s="5"/>
    </row>
    <row r="285" spans="1:15" s="1" customFormat="1" hidden="1" x14ac:dyDescent="0.25">
      <c r="A285" s="171" t="s">
        <v>1241</v>
      </c>
      <c r="B285" s="490" t="s">
        <v>280</v>
      </c>
      <c r="C285" s="491"/>
      <c r="D285" s="491"/>
      <c r="E285" s="491"/>
      <c r="F285" s="491"/>
      <c r="G285" s="491"/>
      <c r="H285" s="491"/>
      <c r="I285" s="491"/>
      <c r="J285" s="491"/>
      <c r="K285" s="491"/>
      <c r="L285" s="198"/>
      <c r="M285" s="198"/>
      <c r="N285" s="198"/>
      <c r="O285" s="198"/>
    </row>
    <row r="286" spans="1:15" s="1" customFormat="1" ht="89.25" hidden="1" x14ac:dyDescent="0.25">
      <c r="A286" s="140">
        <v>1</v>
      </c>
      <c r="B286" s="175" t="s">
        <v>281</v>
      </c>
      <c r="C286" s="71" t="s">
        <v>282</v>
      </c>
      <c r="D286" s="71" t="s">
        <v>283</v>
      </c>
      <c r="E286" s="342" t="s">
        <v>45</v>
      </c>
      <c r="F286" s="331">
        <v>160</v>
      </c>
      <c r="G286" s="20"/>
      <c r="H286" s="20"/>
      <c r="I286" s="16"/>
      <c r="J286" s="16"/>
      <c r="K286" s="211"/>
      <c r="L286" s="5"/>
      <c r="M286" s="5"/>
      <c r="N286" s="5"/>
      <c r="O286" s="5"/>
    </row>
    <row r="287" spans="1:15" s="1" customFormat="1" ht="89.25" hidden="1" x14ac:dyDescent="0.25">
      <c r="A287" s="140">
        <v>2</v>
      </c>
      <c r="B287" s="176" t="s">
        <v>281</v>
      </c>
      <c r="C287" s="176" t="s">
        <v>282</v>
      </c>
      <c r="D287" s="176" t="s">
        <v>284</v>
      </c>
      <c r="E287" s="340" t="s">
        <v>45</v>
      </c>
      <c r="F287" s="332">
        <v>15</v>
      </c>
      <c r="G287" s="194"/>
      <c r="H287" s="194"/>
      <c r="I287" s="360"/>
      <c r="J287" s="360"/>
      <c r="K287" s="212"/>
      <c r="L287" s="5"/>
      <c r="M287" s="5"/>
      <c r="N287" s="5"/>
      <c r="O287" s="5"/>
    </row>
    <row r="288" spans="1:15" hidden="1" x14ac:dyDescent="0.25">
      <c r="A288" s="140"/>
      <c r="B288" s="443" t="s">
        <v>285</v>
      </c>
      <c r="C288" s="444"/>
      <c r="D288" s="444"/>
      <c r="E288" s="444"/>
      <c r="F288" s="444"/>
      <c r="G288" s="444"/>
      <c r="H288" s="444"/>
      <c r="I288" s="444"/>
      <c r="J288" s="444"/>
      <c r="K288" s="444"/>
      <c r="L288" s="5"/>
      <c r="M288" s="5"/>
      <c r="N288" s="5"/>
      <c r="O288" s="5"/>
    </row>
    <row r="289" spans="1:15" s="116" customFormat="1" hidden="1" x14ac:dyDescent="0.25">
      <c r="A289" s="430" t="s">
        <v>1519</v>
      </c>
      <c r="B289" s="431"/>
      <c r="C289" s="431"/>
      <c r="D289" s="431"/>
      <c r="E289" s="431"/>
      <c r="F289" s="431"/>
      <c r="G289" s="431"/>
      <c r="H289" s="431"/>
      <c r="I289" s="431"/>
      <c r="J289" s="431"/>
      <c r="K289" s="431"/>
      <c r="L289" s="432"/>
      <c r="M289" s="5"/>
      <c r="N289" s="5"/>
      <c r="O289" s="5"/>
    </row>
    <row r="290" spans="1:15" hidden="1" x14ac:dyDescent="0.25">
      <c r="A290" s="168" t="s">
        <v>1242</v>
      </c>
      <c r="B290" s="485" t="s">
        <v>286</v>
      </c>
      <c r="C290" s="485"/>
      <c r="D290" s="485"/>
      <c r="E290" s="485"/>
      <c r="F290" s="485"/>
      <c r="G290" s="485"/>
      <c r="H290" s="485"/>
      <c r="I290" s="485"/>
      <c r="J290" s="485"/>
      <c r="K290" s="458"/>
      <c r="L290" s="198"/>
      <c r="M290" s="198"/>
      <c r="N290" s="198"/>
      <c r="O290" s="198"/>
    </row>
    <row r="291" spans="1:15" ht="30" hidden="1" x14ac:dyDescent="0.25">
      <c r="A291" s="179">
        <v>1</v>
      </c>
      <c r="B291" s="357" t="s">
        <v>287</v>
      </c>
      <c r="C291" s="71" t="s">
        <v>288</v>
      </c>
      <c r="D291" s="71" t="s">
        <v>289</v>
      </c>
      <c r="E291" s="342" t="s">
        <v>83</v>
      </c>
      <c r="F291" s="381">
        <v>12000</v>
      </c>
      <c r="G291" s="382" t="s">
        <v>1608</v>
      </c>
      <c r="H291" s="382" t="s">
        <v>1609</v>
      </c>
      <c r="I291" s="382" t="s">
        <v>1546</v>
      </c>
      <c r="J291" s="383">
        <v>223</v>
      </c>
      <c r="K291" s="384">
        <v>2.5000000000000001E-2</v>
      </c>
      <c r="L291" s="385">
        <v>2.5000000000000001E-2</v>
      </c>
      <c r="M291" s="385">
        <f>L291*F291</f>
        <v>300</v>
      </c>
      <c r="N291" s="385">
        <f>M291*1.21</f>
        <v>363</v>
      </c>
      <c r="O291" s="368"/>
    </row>
    <row r="292" spans="1:15" ht="30" hidden="1" x14ac:dyDescent="0.25">
      <c r="A292" s="172">
        <v>2</v>
      </c>
      <c r="B292" s="357" t="s">
        <v>290</v>
      </c>
      <c r="C292" s="357"/>
      <c r="D292" s="357" t="s">
        <v>291</v>
      </c>
      <c r="E292" s="327" t="s">
        <v>83</v>
      </c>
      <c r="F292" s="386">
        <v>6000</v>
      </c>
      <c r="G292" s="382" t="s">
        <v>1611</v>
      </c>
      <c r="H292" s="382" t="s">
        <v>1612</v>
      </c>
      <c r="I292" s="382" t="s">
        <v>1546</v>
      </c>
      <c r="J292" s="383">
        <v>534</v>
      </c>
      <c r="K292" s="387">
        <v>2.1000000000000001E-2</v>
      </c>
      <c r="L292" s="385">
        <v>2.1000000000000001E-2</v>
      </c>
      <c r="M292" s="385">
        <f>L292*F292</f>
        <v>126.00000000000001</v>
      </c>
      <c r="N292" s="385">
        <f>M292*1.21</f>
        <v>152.46</v>
      </c>
      <c r="O292" s="368"/>
    </row>
    <row r="293" spans="1:15" ht="30" hidden="1" x14ac:dyDescent="0.25">
      <c r="A293" s="172">
        <v>3</v>
      </c>
      <c r="B293" s="357" t="s">
        <v>290</v>
      </c>
      <c r="C293" s="357"/>
      <c r="D293" s="357" t="s">
        <v>292</v>
      </c>
      <c r="E293" s="327" t="s">
        <v>45</v>
      </c>
      <c r="F293" s="386">
        <v>6000</v>
      </c>
      <c r="G293" s="382" t="s">
        <v>1610</v>
      </c>
      <c r="H293" s="382" t="s">
        <v>1613</v>
      </c>
      <c r="I293" s="382" t="s">
        <v>1546</v>
      </c>
      <c r="J293" s="383">
        <v>535</v>
      </c>
      <c r="K293" s="388">
        <v>2.1999999999999999E-2</v>
      </c>
      <c r="L293" s="385">
        <v>2.1999999999999999E-2</v>
      </c>
      <c r="M293" s="385">
        <f>L293*F293</f>
        <v>132</v>
      </c>
      <c r="N293" s="385">
        <f t="shared" ref="N293" si="6">M293*1.21</f>
        <v>159.72</v>
      </c>
      <c r="O293" s="368"/>
    </row>
    <row r="294" spans="1:15" s="116" customFormat="1" hidden="1" x14ac:dyDescent="0.25">
      <c r="A294" s="205"/>
      <c r="B294" s="443" t="s">
        <v>1536</v>
      </c>
      <c r="C294" s="444"/>
      <c r="D294" s="444"/>
      <c r="E294" s="444"/>
      <c r="F294" s="444"/>
      <c r="G294" s="444"/>
      <c r="H294" s="444"/>
      <c r="I294" s="444"/>
      <c r="J294" s="444"/>
      <c r="K294" s="444"/>
      <c r="L294" s="389"/>
      <c r="M294" s="10"/>
      <c r="N294" s="10"/>
      <c r="O294" s="10"/>
    </row>
    <row r="295" spans="1:15" s="116" customFormat="1" hidden="1" x14ac:dyDescent="0.25">
      <c r="A295" s="430" t="s">
        <v>1519</v>
      </c>
      <c r="B295" s="431"/>
      <c r="C295" s="431"/>
      <c r="D295" s="431"/>
      <c r="E295" s="431"/>
      <c r="F295" s="431"/>
      <c r="G295" s="431"/>
      <c r="H295" s="431"/>
      <c r="I295" s="431"/>
      <c r="J295" s="431"/>
      <c r="K295" s="431"/>
      <c r="L295" s="432"/>
      <c r="M295" s="380">
        <f>M291+M292+M293</f>
        <v>558</v>
      </c>
      <c r="N295" s="5">
        <f>M295*1.21</f>
        <v>675.18</v>
      </c>
      <c r="O295" s="5"/>
    </row>
    <row r="296" spans="1:15" hidden="1" x14ac:dyDescent="0.25">
      <c r="A296" s="171" t="s">
        <v>1243</v>
      </c>
      <c r="B296" s="490" t="s">
        <v>293</v>
      </c>
      <c r="C296" s="491"/>
      <c r="D296" s="491"/>
      <c r="E296" s="491"/>
      <c r="F296" s="491"/>
      <c r="G296" s="491"/>
      <c r="H296" s="491"/>
      <c r="I296" s="491"/>
      <c r="J296" s="491"/>
      <c r="K296" s="491"/>
      <c r="L296" s="198"/>
      <c r="M296" s="198"/>
      <c r="N296" s="198"/>
      <c r="O296" s="198"/>
    </row>
    <row r="297" spans="1:15" ht="25.5" hidden="1" x14ac:dyDescent="0.25">
      <c r="A297" s="172">
        <v>1</v>
      </c>
      <c r="B297" s="175" t="s">
        <v>294</v>
      </c>
      <c r="C297" s="175" t="s">
        <v>295</v>
      </c>
      <c r="D297" s="3"/>
      <c r="E297" s="354" t="s">
        <v>45</v>
      </c>
      <c r="F297" s="16">
        <v>450</v>
      </c>
      <c r="G297" s="20"/>
      <c r="H297" s="20"/>
      <c r="I297" s="16"/>
      <c r="J297" s="16"/>
      <c r="K297" s="200"/>
      <c r="L297" s="5"/>
      <c r="M297" s="5"/>
      <c r="N297" s="5"/>
      <c r="O297" s="5"/>
    </row>
    <row r="298" spans="1:15" s="116" customFormat="1" hidden="1" x14ac:dyDescent="0.25">
      <c r="A298" s="430" t="s">
        <v>1519</v>
      </c>
      <c r="B298" s="431"/>
      <c r="C298" s="431"/>
      <c r="D298" s="431"/>
      <c r="E298" s="431"/>
      <c r="F298" s="431"/>
      <c r="G298" s="431"/>
      <c r="H298" s="431"/>
      <c r="I298" s="431"/>
      <c r="J298" s="431"/>
      <c r="K298" s="431"/>
      <c r="L298" s="432"/>
      <c r="M298" s="5"/>
      <c r="N298" s="5"/>
      <c r="O298" s="5"/>
    </row>
    <row r="299" spans="1:15" hidden="1" x14ac:dyDescent="0.25">
      <c r="A299" s="137" t="s">
        <v>1244</v>
      </c>
      <c r="B299" s="458" t="s">
        <v>262</v>
      </c>
      <c r="C299" s="459"/>
      <c r="D299" s="459"/>
      <c r="E299" s="459"/>
      <c r="F299" s="459"/>
      <c r="G299" s="459"/>
      <c r="H299" s="459"/>
      <c r="I299" s="459"/>
      <c r="J299" s="459"/>
      <c r="K299" s="459"/>
      <c r="L299" s="198"/>
      <c r="M299" s="198"/>
      <c r="N299" s="198"/>
      <c r="O299" s="198"/>
    </row>
    <row r="300" spans="1:15" ht="38.25" hidden="1" x14ac:dyDescent="0.25">
      <c r="A300" s="424">
        <v>1</v>
      </c>
      <c r="B300" s="414" t="s">
        <v>296</v>
      </c>
      <c r="C300" s="425" t="s">
        <v>297</v>
      </c>
      <c r="D300" s="425" t="s">
        <v>298</v>
      </c>
      <c r="E300" s="415" t="s">
        <v>299</v>
      </c>
      <c r="F300" s="413">
        <v>20</v>
      </c>
      <c r="G300" s="414" t="s">
        <v>1638</v>
      </c>
      <c r="H300" s="414" t="s">
        <v>1639</v>
      </c>
      <c r="I300" s="415" t="s">
        <v>1637</v>
      </c>
      <c r="J300" s="413">
        <v>556000</v>
      </c>
      <c r="K300" s="426">
        <v>7.4</v>
      </c>
      <c r="L300" s="418">
        <v>7.4</v>
      </c>
      <c r="M300" s="423">
        <f>L300*F300</f>
        <v>148</v>
      </c>
      <c r="N300" s="423">
        <f t="shared" ref="N300" si="7">M300*1.21</f>
        <v>179.07999999999998</v>
      </c>
      <c r="O300" s="418"/>
    </row>
    <row r="301" spans="1:15" s="116" customFormat="1" hidden="1" x14ac:dyDescent="0.25">
      <c r="A301" s="447" t="s">
        <v>1519</v>
      </c>
      <c r="B301" s="448"/>
      <c r="C301" s="448"/>
      <c r="D301" s="448"/>
      <c r="E301" s="448"/>
      <c r="F301" s="448"/>
      <c r="G301" s="448"/>
      <c r="H301" s="448"/>
      <c r="I301" s="448"/>
      <c r="J301" s="448"/>
      <c r="K301" s="448"/>
      <c r="L301" s="449"/>
      <c r="M301" s="423">
        <f>SUM(M300)</f>
        <v>148</v>
      </c>
      <c r="N301" s="423">
        <f>SUM(N300)</f>
        <v>179.07999999999998</v>
      </c>
      <c r="O301" s="418"/>
    </row>
    <row r="302" spans="1:15" hidden="1" x14ac:dyDescent="0.25">
      <c r="A302" s="171" t="s">
        <v>1245</v>
      </c>
      <c r="B302" s="492" t="s">
        <v>300</v>
      </c>
      <c r="C302" s="492"/>
      <c r="D302" s="492"/>
      <c r="E302" s="492"/>
      <c r="F302" s="492"/>
      <c r="G302" s="492"/>
      <c r="H302" s="492"/>
      <c r="I302" s="492"/>
      <c r="J302" s="492"/>
      <c r="K302" s="490"/>
      <c r="L302" s="198"/>
      <c r="M302" s="198"/>
      <c r="N302" s="198"/>
      <c r="O302" s="198"/>
    </row>
    <row r="303" spans="1:15" ht="25.5" hidden="1" x14ac:dyDescent="0.25">
      <c r="A303" s="147">
        <v>1</v>
      </c>
      <c r="B303" s="12" t="s">
        <v>301</v>
      </c>
      <c r="C303" s="12" t="s">
        <v>302</v>
      </c>
      <c r="D303" s="12" t="s">
        <v>303</v>
      </c>
      <c r="E303" s="333" t="s">
        <v>45</v>
      </c>
      <c r="F303" s="333">
        <v>10</v>
      </c>
      <c r="G303" s="12"/>
      <c r="H303" s="12"/>
      <c r="I303" s="333"/>
      <c r="J303" s="333"/>
      <c r="K303" s="213"/>
      <c r="L303" s="5"/>
      <c r="M303" s="5"/>
      <c r="N303" s="5"/>
      <c r="O303" s="5"/>
    </row>
    <row r="304" spans="1:15" s="116" customFormat="1" hidden="1" x14ac:dyDescent="0.25">
      <c r="A304" s="430" t="s">
        <v>1519</v>
      </c>
      <c r="B304" s="431"/>
      <c r="C304" s="431"/>
      <c r="D304" s="431"/>
      <c r="E304" s="431"/>
      <c r="F304" s="431"/>
      <c r="G304" s="431"/>
      <c r="H304" s="431"/>
      <c r="I304" s="431"/>
      <c r="J304" s="431"/>
      <c r="K304" s="431"/>
      <c r="L304" s="432"/>
      <c r="M304" s="5"/>
      <c r="N304" s="5"/>
      <c r="O304" s="5"/>
    </row>
    <row r="305" spans="1:15" hidden="1" x14ac:dyDescent="0.25">
      <c r="A305" s="167" t="s">
        <v>1246</v>
      </c>
      <c r="B305" s="488" t="s">
        <v>304</v>
      </c>
      <c r="C305" s="488"/>
      <c r="D305" s="488"/>
      <c r="E305" s="488"/>
      <c r="F305" s="488"/>
      <c r="G305" s="488"/>
      <c r="H305" s="488"/>
      <c r="I305" s="488"/>
      <c r="J305" s="488"/>
      <c r="K305" s="489"/>
      <c r="L305" s="198"/>
      <c r="M305" s="198"/>
      <c r="N305" s="198"/>
      <c r="O305" s="198"/>
    </row>
    <row r="306" spans="1:15" ht="76.5" hidden="1" x14ac:dyDescent="0.25">
      <c r="A306" s="195">
        <v>1</v>
      </c>
      <c r="B306" s="120" t="s">
        <v>305</v>
      </c>
      <c r="C306" s="120" t="s">
        <v>306</v>
      </c>
      <c r="D306" s="120"/>
      <c r="E306" s="34" t="s">
        <v>45</v>
      </c>
      <c r="F306" s="16">
        <v>100</v>
      </c>
      <c r="G306" s="121"/>
      <c r="H306" s="121"/>
      <c r="I306" s="34"/>
      <c r="J306" s="34"/>
      <c r="K306" s="214"/>
      <c r="L306" s="5"/>
      <c r="M306" s="5"/>
      <c r="N306" s="5"/>
      <c r="O306" s="5"/>
    </row>
    <row r="307" spans="1:15" ht="89.25" hidden="1" x14ac:dyDescent="0.25">
      <c r="A307" s="195">
        <v>2</v>
      </c>
      <c r="B307" s="120" t="s">
        <v>307</v>
      </c>
      <c r="C307" s="120" t="s">
        <v>308</v>
      </c>
      <c r="D307" s="120"/>
      <c r="E307" s="34" t="s">
        <v>45</v>
      </c>
      <c r="F307" s="16">
        <v>1200</v>
      </c>
      <c r="G307" s="121"/>
      <c r="H307" s="121"/>
      <c r="I307" s="34"/>
      <c r="J307" s="34"/>
      <c r="K307" s="214"/>
      <c r="L307" s="5"/>
      <c r="M307" s="5"/>
      <c r="N307" s="5"/>
      <c r="O307" s="5"/>
    </row>
    <row r="308" spans="1:15" s="116" customFormat="1" hidden="1" x14ac:dyDescent="0.25">
      <c r="A308" s="239"/>
      <c r="B308" s="443" t="s">
        <v>285</v>
      </c>
      <c r="C308" s="444"/>
      <c r="D308" s="444"/>
      <c r="E308" s="444"/>
      <c r="F308" s="444"/>
      <c r="G308" s="444"/>
      <c r="H308" s="444"/>
      <c r="I308" s="444"/>
      <c r="J308" s="444"/>
      <c r="K308" s="444"/>
      <c r="L308" s="234"/>
      <c r="M308" s="5"/>
      <c r="N308" s="5"/>
      <c r="O308" s="5"/>
    </row>
    <row r="309" spans="1:15" s="116" customFormat="1" hidden="1" x14ac:dyDescent="0.25">
      <c r="A309" s="430" t="s">
        <v>1519</v>
      </c>
      <c r="B309" s="431"/>
      <c r="C309" s="431"/>
      <c r="D309" s="431"/>
      <c r="E309" s="431"/>
      <c r="F309" s="431"/>
      <c r="G309" s="431"/>
      <c r="H309" s="431"/>
      <c r="I309" s="431"/>
      <c r="J309" s="431"/>
      <c r="K309" s="431"/>
      <c r="L309" s="432"/>
      <c r="M309" s="5"/>
      <c r="N309" s="5"/>
      <c r="O309" s="5"/>
    </row>
    <row r="310" spans="1:15" hidden="1" x14ac:dyDescent="0.25">
      <c r="A310" s="197" t="s">
        <v>1247</v>
      </c>
      <c r="B310" s="436" t="s">
        <v>1529</v>
      </c>
      <c r="C310" s="437"/>
      <c r="D310" s="437"/>
      <c r="E310" s="437"/>
      <c r="F310" s="437"/>
      <c r="G310" s="437"/>
      <c r="H310" s="437"/>
      <c r="I310" s="437"/>
      <c r="J310" s="437"/>
      <c r="K310" s="437"/>
      <c r="L310" s="198"/>
      <c r="M310" s="198"/>
      <c r="N310" s="198"/>
      <c r="O310" s="198"/>
    </row>
    <row r="311" spans="1:15" ht="76.5" hidden="1" x14ac:dyDescent="0.25">
      <c r="A311" s="122">
        <v>1</v>
      </c>
      <c r="B311" s="122" t="s">
        <v>1100</v>
      </c>
      <c r="C311" s="8" t="s">
        <v>1490</v>
      </c>
      <c r="D311" s="72" t="s">
        <v>1101</v>
      </c>
      <c r="E311" s="356" t="s">
        <v>130</v>
      </c>
      <c r="F311" s="334">
        <v>1000</v>
      </c>
      <c r="G311" s="9"/>
      <c r="H311" s="9"/>
      <c r="I311" s="15"/>
      <c r="J311" s="15"/>
      <c r="K311" s="199"/>
      <c r="L311" s="5"/>
      <c r="M311" s="5"/>
      <c r="N311" s="5"/>
      <c r="O311" s="5"/>
    </row>
    <row r="312" spans="1:15" ht="127.5" hidden="1" x14ac:dyDescent="0.25">
      <c r="A312" s="122">
        <v>2</v>
      </c>
      <c r="B312" s="123" t="s">
        <v>1102</v>
      </c>
      <c r="C312" s="8" t="s">
        <v>1491</v>
      </c>
      <c r="D312" s="72" t="s">
        <v>1103</v>
      </c>
      <c r="E312" s="356" t="s">
        <v>130</v>
      </c>
      <c r="F312" s="334">
        <v>2000</v>
      </c>
      <c r="G312" s="9"/>
      <c r="H312" s="9"/>
      <c r="I312" s="15"/>
      <c r="J312" s="15"/>
      <c r="K312" s="199"/>
      <c r="L312" s="5"/>
      <c r="M312" s="5"/>
      <c r="N312" s="5"/>
      <c r="O312" s="5"/>
    </row>
    <row r="313" spans="1:15" ht="216.75" hidden="1" x14ac:dyDescent="0.25">
      <c r="A313" s="122">
        <v>3</v>
      </c>
      <c r="B313" s="122" t="s">
        <v>1134</v>
      </c>
      <c r="C313" s="8" t="s">
        <v>1492</v>
      </c>
      <c r="D313" s="8"/>
      <c r="E313" s="356" t="s">
        <v>130</v>
      </c>
      <c r="F313" s="15">
        <v>200</v>
      </c>
      <c r="G313" s="9"/>
      <c r="H313" s="9"/>
      <c r="I313" s="15"/>
      <c r="J313" s="15"/>
      <c r="K313" s="199"/>
      <c r="L313" s="5"/>
      <c r="M313" s="5"/>
      <c r="N313" s="5"/>
      <c r="O313" s="5"/>
    </row>
    <row r="314" spans="1:15" ht="89.25" hidden="1" x14ac:dyDescent="0.25">
      <c r="A314" s="122">
        <v>4</v>
      </c>
      <c r="B314" s="122" t="s">
        <v>1104</v>
      </c>
      <c r="C314" s="8" t="s">
        <v>1493</v>
      </c>
      <c r="D314" s="148" t="s">
        <v>1137</v>
      </c>
      <c r="E314" s="356" t="s">
        <v>130</v>
      </c>
      <c r="F314" s="15">
        <v>50</v>
      </c>
      <c r="G314" s="9"/>
      <c r="H314" s="9"/>
      <c r="I314" s="15"/>
      <c r="J314" s="15"/>
      <c r="K314" s="199"/>
      <c r="L314" s="5"/>
      <c r="M314" s="5"/>
      <c r="N314" s="5"/>
      <c r="O314" s="5"/>
    </row>
    <row r="315" spans="1:15" ht="76.5" hidden="1" x14ac:dyDescent="0.25">
      <c r="A315" s="122">
        <v>5</v>
      </c>
      <c r="B315" s="122" t="s">
        <v>1139</v>
      </c>
      <c r="C315" s="8" t="s">
        <v>1494</v>
      </c>
      <c r="D315" s="148" t="s">
        <v>1138</v>
      </c>
      <c r="E315" s="356" t="s">
        <v>130</v>
      </c>
      <c r="F315" s="15">
        <v>50</v>
      </c>
      <c r="G315" s="9"/>
      <c r="H315" s="9"/>
      <c r="I315" s="15"/>
      <c r="J315" s="15"/>
      <c r="K315" s="199"/>
      <c r="L315" s="5"/>
      <c r="M315" s="5"/>
      <c r="N315" s="5"/>
      <c r="O315" s="5"/>
    </row>
    <row r="316" spans="1:15" ht="76.5" hidden="1" x14ac:dyDescent="0.25">
      <c r="A316" s="122">
        <v>6</v>
      </c>
      <c r="B316" s="122" t="s">
        <v>1105</v>
      </c>
      <c r="C316" s="8" t="s">
        <v>1495</v>
      </c>
      <c r="D316" s="148" t="s">
        <v>1136</v>
      </c>
      <c r="E316" s="356" t="s">
        <v>130</v>
      </c>
      <c r="F316" s="15">
        <v>50</v>
      </c>
      <c r="G316" s="9"/>
      <c r="H316" s="9"/>
      <c r="I316" s="15"/>
      <c r="J316" s="15"/>
      <c r="K316" s="199"/>
      <c r="L316" s="5"/>
      <c r="M316" s="5"/>
      <c r="N316" s="5"/>
      <c r="O316" s="5"/>
    </row>
    <row r="317" spans="1:15" ht="102" hidden="1" x14ac:dyDescent="0.25">
      <c r="A317" s="122">
        <v>7</v>
      </c>
      <c r="B317" s="122" t="s">
        <v>1133</v>
      </c>
      <c r="C317" s="8" t="s">
        <v>1496</v>
      </c>
      <c r="D317" s="8"/>
      <c r="E317" s="356" t="s">
        <v>130</v>
      </c>
      <c r="F317" s="335">
        <v>20</v>
      </c>
      <c r="G317" s="9"/>
      <c r="H317" s="9"/>
      <c r="I317" s="15"/>
      <c r="J317" s="15"/>
      <c r="K317" s="199"/>
      <c r="L317" s="5"/>
      <c r="M317" s="5"/>
      <c r="N317" s="5"/>
      <c r="O317" s="5"/>
    </row>
    <row r="318" spans="1:15" ht="89.25" hidden="1" x14ac:dyDescent="0.25">
      <c r="A318" s="122">
        <v>8</v>
      </c>
      <c r="B318" s="124" t="s">
        <v>1106</v>
      </c>
      <c r="C318" s="8" t="s">
        <v>1497</v>
      </c>
      <c r="D318" s="72"/>
      <c r="E318" s="356" t="s">
        <v>130</v>
      </c>
      <c r="F318" s="15">
        <v>30</v>
      </c>
      <c r="G318" s="9"/>
      <c r="H318" s="9"/>
      <c r="I318" s="15"/>
      <c r="J318" s="15"/>
      <c r="K318" s="199"/>
      <c r="L318" s="5"/>
      <c r="M318" s="5"/>
      <c r="N318" s="5"/>
      <c r="O318" s="5"/>
    </row>
    <row r="319" spans="1:15" ht="76.5" hidden="1" x14ac:dyDescent="0.25">
      <c r="A319" s="122">
        <v>9</v>
      </c>
      <c r="B319" s="124" t="s">
        <v>1107</v>
      </c>
      <c r="C319" s="8" t="s">
        <v>1498</v>
      </c>
      <c r="D319" s="72"/>
      <c r="E319" s="356" t="s">
        <v>130</v>
      </c>
      <c r="F319" s="15">
        <v>150</v>
      </c>
      <c r="G319" s="9"/>
      <c r="H319" s="9"/>
      <c r="I319" s="15"/>
      <c r="J319" s="15"/>
      <c r="K319" s="199"/>
      <c r="L319" s="5"/>
      <c r="M319" s="5"/>
      <c r="N319" s="5"/>
      <c r="O319" s="5"/>
    </row>
    <row r="320" spans="1:15" ht="38.25" hidden="1" x14ac:dyDescent="0.25">
      <c r="A320" s="122">
        <v>10</v>
      </c>
      <c r="B320" s="125" t="s">
        <v>1108</v>
      </c>
      <c r="C320" s="8" t="s">
        <v>1499</v>
      </c>
      <c r="D320" s="72"/>
      <c r="E320" s="356" t="s">
        <v>130</v>
      </c>
      <c r="F320" s="335">
        <v>160</v>
      </c>
      <c r="G320" s="9"/>
      <c r="H320" s="9"/>
      <c r="I320" s="15"/>
      <c r="J320" s="15"/>
      <c r="K320" s="199"/>
      <c r="L320" s="5"/>
      <c r="M320" s="5"/>
      <c r="N320" s="5"/>
      <c r="O320" s="5"/>
    </row>
    <row r="321" spans="1:15" ht="63.75" hidden="1" x14ac:dyDescent="0.25">
      <c r="A321" s="122">
        <v>11</v>
      </c>
      <c r="B321" s="122" t="s">
        <v>1109</v>
      </c>
      <c r="C321" s="8" t="s">
        <v>1500</v>
      </c>
      <c r="D321" s="72"/>
      <c r="E321" s="356" t="s">
        <v>130</v>
      </c>
      <c r="F321" s="335">
        <v>30</v>
      </c>
      <c r="G321" s="9"/>
      <c r="H321" s="9"/>
      <c r="I321" s="15"/>
      <c r="J321" s="15"/>
      <c r="K321" s="199"/>
      <c r="L321" s="5"/>
      <c r="M321" s="5"/>
      <c r="N321" s="5"/>
      <c r="O321" s="5"/>
    </row>
    <row r="322" spans="1:15" ht="63.75" hidden="1" x14ac:dyDescent="0.25">
      <c r="A322" s="122">
        <v>12</v>
      </c>
      <c r="B322" s="124" t="s">
        <v>1110</v>
      </c>
      <c r="C322" s="8" t="s">
        <v>1501</v>
      </c>
      <c r="D322" s="72"/>
      <c r="E322" s="356" t="s">
        <v>130</v>
      </c>
      <c r="F322" s="335">
        <v>30</v>
      </c>
      <c r="G322" s="9"/>
      <c r="H322" s="9"/>
      <c r="I322" s="15"/>
      <c r="J322" s="15"/>
      <c r="K322" s="199"/>
      <c r="L322" s="5"/>
      <c r="M322" s="5"/>
      <c r="N322" s="5"/>
      <c r="O322" s="5"/>
    </row>
    <row r="323" spans="1:15" ht="63.75" hidden="1" x14ac:dyDescent="0.25">
      <c r="A323" s="122">
        <v>13</v>
      </c>
      <c r="B323" s="124" t="s">
        <v>1111</v>
      </c>
      <c r="C323" s="8" t="s">
        <v>1502</v>
      </c>
      <c r="D323" s="72"/>
      <c r="E323" s="356" t="s">
        <v>130</v>
      </c>
      <c r="F323" s="335">
        <v>30</v>
      </c>
      <c r="G323" s="9"/>
      <c r="H323" s="9"/>
      <c r="I323" s="15"/>
      <c r="J323" s="15"/>
      <c r="K323" s="199"/>
      <c r="L323" s="5"/>
      <c r="M323" s="5"/>
      <c r="N323" s="5"/>
      <c r="O323" s="5"/>
    </row>
    <row r="324" spans="1:15" ht="153" hidden="1" x14ac:dyDescent="0.25">
      <c r="A324" s="122">
        <v>14</v>
      </c>
      <c r="B324" s="122" t="s">
        <v>1112</v>
      </c>
      <c r="C324" s="8" t="s">
        <v>1503</v>
      </c>
      <c r="D324" s="72"/>
      <c r="E324" s="356" t="s">
        <v>130</v>
      </c>
      <c r="F324" s="335">
        <v>30</v>
      </c>
      <c r="G324" s="9"/>
      <c r="H324" s="9"/>
      <c r="I324" s="15"/>
      <c r="J324" s="15"/>
      <c r="K324" s="199"/>
      <c r="L324" s="5"/>
      <c r="M324" s="5"/>
      <c r="N324" s="5"/>
      <c r="O324" s="5"/>
    </row>
    <row r="325" spans="1:15" ht="165.75" hidden="1" x14ac:dyDescent="0.25">
      <c r="A325" s="122">
        <v>15</v>
      </c>
      <c r="B325" s="122" t="s">
        <v>1127</v>
      </c>
      <c r="C325" s="8" t="s">
        <v>1504</v>
      </c>
      <c r="D325" s="72"/>
      <c r="E325" s="356" t="s">
        <v>130</v>
      </c>
      <c r="F325" s="335">
        <v>30</v>
      </c>
      <c r="G325" s="9"/>
      <c r="H325" s="9"/>
      <c r="I325" s="15"/>
      <c r="J325" s="15"/>
      <c r="K325" s="199"/>
      <c r="L325" s="5"/>
      <c r="M325" s="5"/>
      <c r="N325" s="5"/>
      <c r="O325" s="5"/>
    </row>
    <row r="326" spans="1:15" ht="51" hidden="1" x14ac:dyDescent="0.25">
      <c r="A326" s="122">
        <v>16</v>
      </c>
      <c r="B326" s="122" t="s">
        <v>1114</v>
      </c>
      <c r="C326" s="8" t="s">
        <v>1113</v>
      </c>
      <c r="D326" s="72" t="s">
        <v>1140</v>
      </c>
      <c r="E326" s="356" t="s">
        <v>130</v>
      </c>
      <c r="F326" s="335">
        <v>30</v>
      </c>
      <c r="G326" s="9"/>
      <c r="H326" s="9"/>
      <c r="I326" s="15"/>
      <c r="J326" s="15"/>
      <c r="K326" s="199"/>
      <c r="L326" s="5"/>
      <c r="M326" s="5"/>
      <c r="N326" s="5"/>
      <c r="O326" s="5"/>
    </row>
    <row r="327" spans="1:15" ht="51" hidden="1" x14ac:dyDescent="0.25">
      <c r="A327" s="122">
        <v>17</v>
      </c>
      <c r="B327" s="123" t="s">
        <v>1115</v>
      </c>
      <c r="C327" s="8" t="s">
        <v>1505</v>
      </c>
      <c r="D327" s="72" t="s">
        <v>1140</v>
      </c>
      <c r="E327" s="356" t="s">
        <v>130</v>
      </c>
      <c r="F327" s="335">
        <v>10</v>
      </c>
      <c r="G327" s="9"/>
      <c r="H327" s="9"/>
      <c r="I327" s="15"/>
      <c r="J327" s="15"/>
      <c r="K327" s="199"/>
      <c r="L327" s="5"/>
      <c r="M327" s="5"/>
      <c r="N327" s="5"/>
      <c r="O327" s="5"/>
    </row>
    <row r="328" spans="1:15" ht="102" hidden="1" x14ac:dyDescent="0.25">
      <c r="A328" s="122">
        <v>18</v>
      </c>
      <c r="B328" s="126" t="s">
        <v>1116</v>
      </c>
      <c r="C328" s="8" t="s">
        <v>1506</v>
      </c>
      <c r="D328" s="72" t="s">
        <v>1140</v>
      </c>
      <c r="E328" s="356" t="s">
        <v>130</v>
      </c>
      <c r="F328" s="335">
        <v>5</v>
      </c>
      <c r="G328" s="9"/>
      <c r="H328" s="9"/>
      <c r="I328" s="15"/>
      <c r="J328" s="15"/>
      <c r="K328" s="199"/>
      <c r="L328" s="5"/>
      <c r="M328" s="5"/>
      <c r="N328" s="5"/>
      <c r="O328" s="5"/>
    </row>
    <row r="329" spans="1:15" ht="102" hidden="1" x14ac:dyDescent="0.25">
      <c r="A329" s="122">
        <v>19</v>
      </c>
      <c r="B329" s="126" t="s">
        <v>1135</v>
      </c>
      <c r="C329" s="8" t="s">
        <v>1507</v>
      </c>
      <c r="D329" s="72" t="s">
        <v>1140</v>
      </c>
      <c r="E329" s="356" t="s">
        <v>130</v>
      </c>
      <c r="F329" s="335">
        <v>5</v>
      </c>
      <c r="G329" s="9"/>
      <c r="H329" s="9"/>
      <c r="I329" s="15"/>
      <c r="J329" s="15"/>
      <c r="K329" s="199"/>
      <c r="L329" s="5"/>
      <c r="M329" s="5"/>
      <c r="N329" s="5"/>
      <c r="O329" s="5"/>
    </row>
    <row r="330" spans="1:15" ht="63.75" hidden="1" x14ac:dyDescent="0.25">
      <c r="A330" s="122">
        <v>20</v>
      </c>
      <c r="B330" s="122" t="s">
        <v>1118</v>
      </c>
      <c r="C330" s="8" t="s">
        <v>1117</v>
      </c>
      <c r="D330" s="72" t="s">
        <v>1140</v>
      </c>
      <c r="E330" s="356" t="s">
        <v>130</v>
      </c>
      <c r="F330" s="335">
        <v>15</v>
      </c>
      <c r="G330" s="9"/>
      <c r="H330" s="9"/>
      <c r="I330" s="15"/>
      <c r="J330" s="15"/>
      <c r="K330" s="199"/>
      <c r="L330" s="5"/>
      <c r="M330" s="5"/>
      <c r="N330" s="5"/>
      <c r="O330" s="5"/>
    </row>
    <row r="331" spans="1:15" ht="76.5" hidden="1" x14ac:dyDescent="0.25">
      <c r="A331" s="122">
        <v>21</v>
      </c>
      <c r="B331" s="123" t="s">
        <v>1119</v>
      </c>
      <c r="C331" s="8" t="s">
        <v>1508</v>
      </c>
      <c r="D331" s="72" t="s">
        <v>1140</v>
      </c>
      <c r="E331" s="356" t="s">
        <v>130</v>
      </c>
      <c r="F331" s="335">
        <v>5</v>
      </c>
      <c r="G331" s="9"/>
      <c r="H331" s="9"/>
      <c r="I331" s="15"/>
      <c r="J331" s="15"/>
      <c r="K331" s="199"/>
      <c r="L331" s="5"/>
      <c r="M331" s="5"/>
      <c r="N331" s="5"/>
      <c r="O331" s="5"/>
    </row>
    <row r="332" spans="1:15" ht="51" hidden="1" x14ac:dyDescent="0.25">
      <c r="A332" s="122">
        <v>22</v>
      </c>
      <c r="B332" s="122" t="s">
        <v>1120</v>
      </c>
      <c r="C332" s="8" t="s">
        <v>1509</v>
      </c>
      <c r="D332" s="72" t="s">
        <v>1140</v>
      </c>
      <c r="E332" s="356" t="s">
        <v>130</v>
      </c>
      <c r="F332" s="335">
        <v>3</v>
      </c>
      <c r="G332" s="9"/>
      <c r="H332" s="9"/>
      <c r="I332" s="15"/>
      <c r="J332" s="15"/>
      <c r="K332" s="199"/>
      <c r="L332" s="5"/>
      <c r="M332" s="5"/>
      <c r="N332" s="5"/>
      <c r="O332" s="5"/>
    </row>
    <row r="333" spans="1:15" ht="63.75" hidden="1" x14ac:dyDescent="0.25">
      <c r="A333" s="122">
        <v>23</v>
      </c>
      <c r="B333" s="122" t="s">
        <v>1121</v>
      </c>
      <c r="C333" s="8" t="s">
        <v>1510</v>
      </c>
      <c r="D333" s="72" t="s">
        <v>1140</v>
      </c>
      <c r="E333" s="356" t="s">
        <v>130</v>
      </c>
      <c r="F333" s="335">
        <v>3</v>
      </c>
      <c r="G333" s="9"/>
      <c r="H333" s="9"/>
      <c r="I333" s="15"/>
      <c r="J333" s="15"/>
      <c r="K333" s="199"/>
      <c r="L333" s="5"/>
      <c r="M333" s="5"/>
      <c r="N333" s="5"/>
      <c r="O333" s="5"/>
    </row>
    <row r="334" spans="1:15" ht="38.25" hidden="1" x14ac:dyDescent="0.25">
      <c r="A334" s="122">
        <v>24</v>
      </c>
      <c r="B334" s="122" t="s">
        <v>1122</v>
      </c>
      <c r="C334" s="8" t="s">
        <v>1511</v>
      </c>
      <c r="D334" s="72" t="s">
        <v>1140</v>
      </c>
      <c r="E334" s="356" t="s">
        <v>130</v>
      </c>
      <c r="F334" s="335">
        <v>2</v>
      </c>
      <c r="G334" s="9"/>
      <c r="H334" s="9"/>
      <c r="I334" s="15"/>
      <c r="J334" s="15"/>
      <c r="K334" s="199"/>
      <c r="L334" s="5"/>
      <c r="M334" s="5"/>
      <c r="N334" s="5"/>
      <c r="O334" s="5"/>
    </row>
    <row r="335" spans="1:15" ht="38.25" hidden="1" x14ac:dyDescent="0.25">
      <c r="A335" s="122">
        <v>25</v>
      </c>
      <c r="B335" s="122" t="s">
        <v>1123</v>
      </c>
      <c r="C335" s="8" t="s">
        <v>1512</v>
      </c>
      <c r="D335" s="72" t="s">
        <v>1140</v>
      </c>
      <c r="E335" s="356" t="s">
        <v>130</v>
      </c>
      <c r="F335" s="335">
        <v>2</v>
      </c>
      <c r="G335" s="9"/>
      <c r="H335" s="9"/>
      <c r="I335" s="15"/>
      <c r="J335" s="15"/>
      <c r="K335" s="199"/>
      <c r="L335" s="5"/>
      <c r="M335" s="5"/>
      <c r="N335" s="5"/>
      <c r="O335" s="5"/>
    </row>
    <row r="336" spans="1:15" ht="63.75" hidden="1" x14ac:dyDescent="0.25">
      <c r="A336" s="122">
        <v>26</v>
      </c>
      <c r="B336" s="122" t="s">
        <v>1124</v>
      </c>
      <c r="C336" s="8" t="s">
        <v>1513</v>
      </c>
      <c r="D336" s="72" t="s">
        <v>1140</v>
      </c>
      <c r="E336" s="356" t="s">
        <v>130</v>
      </c>
      <c r="F336" s="335">
        <v>2</v>
      </c>
      <c r="G336" s="9"/>
      <c r="H336" s="9"/>
      <c r="I336" s="15"/>
      <c r="J336" s="15"/>
      <c r="K336" s="199"/>
      <c r="L336" s="5"/>
      <c r="M336" s="5"/>
      <c r="N336" s="5"/>
      <c r="O336" s="5"/>
    </row>
    <row r="337" spans="1:15" ht="38.25" hidden="1" x14ac:dyDescent="0.25">
      <c r="A337" s="438">
        <v>27</v>
      </c>
      <c r="B337" s="440" t="s">
        <v>1125</v>
      </c>
      <c r="C337" s="9" t="s">
        <v>1126</v>
      </c>
      <c r="D337" s="123" t="s">
        <v>1091</v>
      </c>
      <c r="E337" s="356" t="s">
        <v>130</v>
      </c>
      <c r="F337" s="335">
        <v>10</v>
      </c>
      <c r="G337" s="9"/>
      <c r="H337" s="9"/>
      <c r="I337" s="15"/>
      <c r="J337" s="15"/>
      <c r="K337" s="199"/>
      <c r="L337" s="5"/>
      <c r="M337" s="5"/>
      <c r="N337" s="5"/>
      <c r="O337" s="5"/>
    </row>
    <row r="338" spans="1:15" ht="38.25" hidden="1" x14ac:dyDescent="0.25">
      <c r="A338" s="438"/>
      <c r="B338" s="438"/>
      <c r="C338" s="9" t="s">
        <v>1126</v>
      </c>
      <c r="D338" s="123" t="s">
        <v>1092</v>
      </c>
      <c r="E338" s="356" t="s">
        <v>130</v>
      </c>
      <c r="F338" s="335">
        <v>10</v>
      </c>
      <c r="G338" s="9"/>
      <c r="H338" s="9"/>
      <c r="I338" s="15"/>
      <c r="J338" s="15"/>
      <c r="K338" s="199"/>
      <c r="L338" s="5"/>
      <c r="M338" s="5"/>
      <c r="N338" s="5"/>
      <c r="O338" s="5"/>
    </row>
    <row r="339" spans="1:15" ht="38.25" hidden="1" x14ac:dyDescent="0.25">
      <c r="A339" s="438"/>
      <c r="B339" s="438"/>
      <c r="C339" s="9" t="s">
        <v>1126</v>
      </c>
      <c r="D339" s="123" t="s">
        <v>1093</v>
      </c>
      <c r="E339" s="356" t="s">
        <v>130</v>
      </c>
      <c r="F339" s="335">
        <v>10</v>
      </c>
      <c r="G339" s="9"/>
      <c r="H339" s="9"/>
      <c r="I339" s="15"/>
      <c r="J339" s="15"/>
      <c r="K339" s="199"/>
      <c r="L339" s="5"/>
      <c r="M339" s="5"/>
      <c r="N339" s="5"/>
      <c r="O339" s="5"/>
    </row>
    <row r="340" spans="1:15" ht="38.25" hidden="1" x14ac:dyDescent="0.25">
      <c r="A340" s="438"/>
      <c r="B340" s="438"/>
      <c r="C340" s="9" t="s">
        <v>1126</v>
      </c>
      <c r="D340" s="123" t="s">
        <v>1094</v>
      </c>
      <c r="E340" s="356" t="s">
        <v>130</v>
      </c>
      <c r="F340" s="335">
        <v>50</v>
      </c>
      <c r="G340" s="9"/>
      <c r="H340" s="9"/>
      <c r="I340" s="15"/>
      <c r="J340" s="15"/>
      <c r="K340" s="199"/>
      <c r="L340" s="5"/>
      <c r="M340" s="5"/>
      <c r="N340" s="5"/>
      <c r="O340" s="5"/>
    </row>
    <row r="341" spans="1:15" ht="38.25" hidden="1" x14ac:dyDescent="0.25">
      <c r="A341" s="438"/>
      <c r="B341" s="438"/>
      <c r="C341" s="9" t="s">
        <v>1126</v>
      </c>
      <c r="D341" s="123" t="s">
        <v>1095</v>
      </c>
      <c r="E341" s="356" t="s">
        <v>130</v>
      </c>
      <c r="F341" s="335">
        <v>100</v>
      </c>
      <c r="G341" s="9"/>
      <c r="H341" s="9"/>
      <c r="I341" s="15"/>
      <c r="J341" s="15"/>
      <c r="K341" s="199"/>
      <c r="L341" s="5"/>
      <c r="M341" s="5"/>
      <c r="N341" s="5"/>
      <c r="O341" s="5"/>
    </row>
    <row r="342" spans="1:15" ht="48.75" hidden="1" customHeight="1" x14ac:dyDescent="0.25">
      <c r="A342" s="439"/>
      <c r="B342" s="439"/>
      <c r="C342" s="9" t="s">
        <v>1126</v>
      </c>
      <c r="D342" s="123" t="s">
        <v>1096</v>
      </c>
      <c r="E342" s="356" t="s">
        <v>130</v>
      </c>
      <c r="F342" s="335">
        <v>100</v>
      </c>
      <c r="G342" s="9"/>
      <c r="H342" s="9"/>
      <c r="I342" s="15"/>
      <c r="J342" s="15"/>
      <c r="K342" s="199"/>
      <c r="L342" s="5"/>
      <c r="M342" s="5"/>
      <c r="N342" s="5"/>
      <c r="O342" s="5"/>
    </row>
    <row r="343" spans="1:15" hidden="1" x14ac:dyDescent="0.25">
      <c r="A343" s="441">
        <v>28</v>
      </c>
      <c r="B343" s="440" t="s">
        <v>1129</v>
      </c>
      <c r="C343" s="9" t="s">
        <v>1128</v>
      </c>
      <c r="D343" s="123" t="s">
        <v>1097</v>
      </c>
      <c r="E343" s="356" t="s">
        <v>130</v>
      </c>
      <c r="F343" s="335">
        <v>1</v>
      </c>
      <c r="G343" s="9"/>
      <c r="H343" s="9"/>
      <c r="I343" s="15"/>
      <c r="J343" s="15"/>
      <c r="K343" s="199"/>
      <c r="L343" s="5"/>
      <c r="M343" s="5"/>
      <c r="N343" s="5"/>
      <c r="O343" s="5"/>
    </row>
    <row r="344" spans="1:15" hidden="1" x14ac:dyDescent="0.25">
      <c r="A344" s="441"/>
      <c r="B344" s="438"/>
      <c r="C344" s="9" t="s">
        <v>1128</v>
      </c>
      <c r="D344" s="123" t="s">
        <v>1098</v>
      </c>
      <c r="E344" s="356" t="s">
        <v>130</v>
      </c>
      <c r="F344" s="335">
        <v>1</v>
      </c>
      <c r="G344" s="9"/>
      <c r="H344" s="9"/>
      <c r="I344" s="15"/>
      <c r="J344" s="15"/>
      <c r="K344" s="199"/>
      <c r="L344" s="5"/>
      <c r="M344" s="5"/>
      <c r="N344" s="5"/>
      <c r="O344" s="5"/>
    </row>
    <row r="345" spans="1:15" hidden="1" x14ac:dyDescent="0.25">
      <c r="A345" s="442"/>
      <c r="B345" s="439"/>
      <c r="C345" s="9" t="s">
        <v>1128</v>
      </c>
      <c r="D345" s="123" t="s">
        <v>1099</v>
      </c>
      <c r="E345" s="356" t="s">
        <v>130</v>
      </c>
      <c r="F345" s="335">
        <v>1</v>
      </c>
      <c r="G345" s="9"/>
      <c r="H345" s="9"/>
      <c r="I345" s="15"/>
      <c r="J345" s="15"/>
      <c r="K345" s="199"/>
      <c r="L345" s="5"/>
      <c r="M345" s="5"/>
      <c r="N345" s="5"/>
      <c r="O345" s="5"/>
    </row>
    <row r="346" spans="1:15" ht="76.5" hidden="1" x14ac:dyDescent="0.25">
      <c r="A346" s="117">
        <v>29</v>
      </c>
      <c r="B346" s="127" t="s">
        <v>1132</v>
      </c>
      <c r="C346" s="8" t="s">
        <v>1130</v>
      </c>
      <c r="D346" s="72" t="s">
        <v>1131</v>
      </c>
      <c r="E346" s="356" t="s">
        <v>130</v>
      </c>
      <c r="F346" s="335">
        <v>60</v>
      </c>
      <c r="G346" s="9"/>
      <c r="H346" s="9"/>
      <c r="I346" s="15"/>
      <c r="J346" s="15"/>
      <c r="K346" s="199"/>
      <c r="L346" s="5"/>
      <c r="M346" s="5"/>
      <c r="N346" s="5"/>
      <c r="O346" s="5"/>
    </row>
    <row r="347" spans="1:15" hidden="1" x14ac:dyDescent="0.25">
      <c r="A347" s="433" t="s">
        <v>1141</v>
      </c>
      <c r="B347" s="434"/>
      <c r="C347" s="434"/>
      <c r="D347" s="434"/>
      <c r="E347" s="434"/>
      <c r="F347" s="435"/>
      <c r="G347" s="181"/>
      <c r="H347" s="181"/>
      <c r="I347" s="15"/>
      <c r="J347" s="15"/>
      <c r="K347" s="215"/>
      <c r="L347" s="5"/>
      <c r="M347" s="5"/>
      <c r="N347" s="5"/>
      <c r="O347" s="5"/>
    </row>
    <row r="348" spans="1:15" s="116" customFormat="1" hidden="1" x14ac:dyDescent="0.25">
      <c r="A348" s="430" t="s">
        <v>1519</v>
      </c>
      <c r="B348" s="431"/>
      <c r="C348" s="431"/>
      <c r="D348" s="431"/>
      <c r="E348" s="431"/>
      <c r="F348" s="431"/>
      <c r="G348" s="431"/>
      <c r="H348" s="431"/>
      <c r="I348" s="431"/>
      <c r="J348" s="431"/>
      <c r="K348" s="431"/>
      <c r="L348" s="432"/>
      <c r="M348" s="5"/>
      <c r="N348" s="5"/>
      <c r="O348" s="5"/>
    </row>
    <row r="349" spans="1:15" hidden="1" x14ac:dyDescent="0.25"/>
    <row r="350" spans="1:15" hidden="1" x14ac:dyDescent="0.25"/>
    <row r="351" spans="1:15" hidden="1" x14ac:dyDescent="0.25">
      <c r="F351" s="336" t="s">
        <v>1701</v>
      </c>
    </row>
    <row r="352" spans="1:15" hidden="1" x14ac:dyDescent="0.25">
      <c r="F352" s="336" t="s">
        <v>1702</v>
      </c>
    </row>
    <row r="353" spans="3:6" hidden="1" x14ac:dyDescent="0.25">
      <c r="F353" s="336" t="s">
        <v>1703</v>
      </c>
    </row>
    <row r="354" spans="3:6" hidden="1" x14ac:dyDescent="0.25"/>
    <row r="355" spans="3:6" hidden="1" x14ac:dyDescent="0.25">
      <c r="C355" t="s">
        <v>1704</v>
      </c>
    </row>
    <row r="356" spans="3:6" hidden="1" x14ac:dyDescent="0.25"/>
    <row r="357" spans="3:6" hidden="1" x14ac:dyDescent="0.25"/>
    <row r="358" spans="3:6" hidden="1" x14ac:dyDescent="0.25"/>
    <row r="359" spans="3:6" hidden="1" x14ac:dyDescent="0.25"/>
  </sheetData>
  <mergeCells count="112">
    <mergeCell ref="B215:K215"/>
    <mergeCell ref="B218:K218"/>
    <mergeCell ref="B225:B230"/>
    <mergeCell ref="B206:K206"/>
    <mergeCell ref="B138:K138"/>
    <mergeCell ref="A64:L64"/>
    <mergeCell ref="A67:L67"/>
    <mergeCell ref="B199:F199"/>
    <mergeCell ref="B128:K128"/>
    <mergeCell ref="B240:K240"/>
    <mergeCell ref="B305:K305"/>
    <mergeCell ref="B250:K250"/>
    <mergeCell ref="B245:K245"/>
    <mergeCell ref="B290:K290"/>
    <mergeCell ref="B296:K296"/>
    <mergeCell ref="B288:K288"/>
    <mergeCell ref="B302:K302"/>
    <mergeCell ref="B294:K294"/>
    <mergeCell ref="B276:K276"/>
    <mergeCell ref="B273:K273"/>
    <mergeCell ref="B299:K299"/>
    <mergeCell ref="B285:K285"/>
    <mergeCell ref="B261:K261"/>
    <mergeCell ref="B280:K280"/>
    <mergeCell ref="B271:K271"/>
    <mergeCell ref="B257:K257"/>
    <mergeCell ref="C225:C230"/>
    <mergeCell ref="A148:L148"/>
    <mergeCell ref="A225:A230"/>
    <mergeCell ref="A82:L82"/>
    <mergeCell ref="A104:L104"/>
    <mergeCell ref="A129:L129"/>
    <mergeCell ref="A137:L137"/>
    <mergeCell ref="A142:L142"/>
    <mergeCell ref="B103:K103"/>
    <mergeCell ref="B224:K224"/>
    <mergeCell ref="B185:K185"/>
    <mergeCell ref="A154:L154"/>
    <mergeCell ref="A184:L184"/>
    <mergeCell ref="A189:L189"/>
    <mergeCell ref="A200:L200"/>
    <mergeCell ref="A134:A136"/>
    <mergeCell ref="B190:K190"/>
    <mergeCell ref="B130:K130"/>
    <mergeCell ref="B149:K149"/>
    <mergeCell ref="B155:K155"/>
    <mergeCell ref="B147:K147"/>
    <mergeCell ref="B83:K83"/>
    <mergeCell ref="B105:K105"/>
    <mergeCell ref="B143:K143"/>
    <mergeCell ref="B183:K183"/>
    <mergeCell ref="B201:K201"/>
    <mergeCell ref="E5:E13"/>
    <mergeCell ref="A14:A24"/>
    <mergeCell ref="F5:F13"/>
    <mergeCell ref="F33:F40"/>
    <mergeCell ref="B41:B43"/>
    <mergeCell ref="D41:D43"/>
    <mergeCell ref="E41:E43"/>
    <mergeCell ref="F41:F43"/>
    <mergeCell ref="B79:K79"/>
    <mergeCell ref="A70:L70"/>
    <mergeCell ref="A78:L78"/>
    <mergeCell ref="A41:A43"/>
    <mergeCell ref="B44:B46"/>
    <mergeCell ref="B65:K65"/>
    <mergeCell ref="A44:A46"/>
    <mergeCell ref="D44:D46"/>
    <mergeCell ref="E44:E46"/>
    <mergeCell ref="F44:F46"/>
    <mergeCell ref="A2:O2"/>
    <mergeCell ref="A298:L298"/>
    <mergeCell ref="A301:L301"/>
    <mergeCell ref="A304:L304"/>
    <mergeCell ref="A205:L205"/>
    <mergeCell ref="A214:L214"/>
    <mergeCell ref="A217:L217"/>
    <mergeCell ref="A223:L223"/>
    <mergeCell ref="A239:L239"/>
    <mergeCell ref="B204:F204"/>
    <mergeCell ref="A25:A32"/>
    <mergeCell ref="E25:E32"/>
    <mergeCell ref="B25:B32"/>
    <mergeCell ref="B4:K4"/>
    <mergeCell ref="D14:D24"/>
    <mergeCell ref="E14:E24"/>
    <mergeCell ref="B14:B24"/>
    <mergeCell ref="D25:D32"/>
    <mergeCell ref="F14:F24"/>
    <mergeCell ref="F25:F32"/>
    <mergeCell ref="B5:B13"/>
    <mergeCell ref="A5:A13"/>
    <mergeCell ref="D5:D13"/>
    <mergeCell ref="A348:L348"/>
    <mergeCell ref="A275:L275"/>
    <mergeCell ref="A279:L279"/>
    <mergeCell ref="A284:L284"/>
    <mergeCell ref="A289:L289"/>
    <mergeCell ref="A295:L295"/>
    <mergeCell ref="A244:L244"/>
    <mergeCell ref="A249:L249"/>
    <mergeCell ref="A256:L256"/>
    <mergeCell ref="A260:L260"/>
    <mergeCell ref="A272:L272"/>
    <mergeCell ref="A347:F347"/>
    <mergeCell ref="B310:K310"/>
    <mergeCell ref="A337:A342"/>
    <mergeCell ref="B343:B345"/>
    <mergeCell ref="B337:B342"/>
    <mergeCell ref="A343:A345"/>
    <mergeCell ref="A309:L309"/>
    <mergeCell ref="B308:K308"/>
  </mergeCells>
  <pageMargins left="0.70866141732283472" right="0.70866141732283472" top="0.74803149606299213" bottom="0.74803149606299213" header="0.31496062992125984" footer="0.31496062992125984"/>
  <pageSetup paperSize="9" scale="55" fitToHeight="1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131"/>
  <sheetViews>
    <sheetView workbookViewId="0">
      <selection activeCell="C29" sqref="C29:D29"/>
    </sheetView>
  </sheetViews>
  <sheetFormatPr defaultRowHeight="15" x14ac:dyDescent="0.25"/>
  <cols>
    <col min="2" max="2" width="13.28515625" customWidth="1"/>
    <col min="4" max="4" width="48.7109375" customWidth="1"/>
    <col min="5" max="5" width="11.28515625" customWidth="1"/>
    <col min="6" max="6" width="13.5703125" customWidth="1"/>
    <col min="10" max="10" width="10" customWidth="1"/>
  </cols>
  <sheetData>
    <row r="1" spans="1:13" x14ac:dyDescent="0.25">
      <c r="I1" s="445" t="s">
        <v>1540</v>
      </c>
      <c r="J1" s="445"/>
      <c r="K1" s="445"/>
      <c r="L1" s="445"/>
      <c r="M1" s="445"/>
    </row>
    <row r="2" spans="1:13" ht="15.75" customHeight="1" x14ac:dyDescent="0.25">
      <c r="A2" s="499" t="s">
        <v>1524</v>
      </c>
      <c r="B2" s="499"/>
      <c r="C2" s="499"/>
      <c r="D2" s="499"/>
      <c r="E2" s="499"/>
      <c r="F2" s="499"/>
      <c r="G2" s="499"/>
      <c r="H2" s="499"/>
      <c r="I2" s="499"/>
      <c r="J2" s="499"/>
      <c r="K2" s="499"/>
      <c r="L2" s="499"/>
      <c r="M2" s="499"/>
    </row>
    <row r="3" spans="1:13" ht="89.25" x14ac:dyDescent="0.25">
      <c r="A3" s="2" t="s">
        <v>0</v>
      </c>
      <c r="B3" s="73" t="s">
        <v>1</v>
      </c>
      <c r="C3" s="577" t="s">
        <v>2</v>
      </c>
      <c r="D3" s="578"/>
      <c r="E3" s="73" t="s">
        <v>310</v>
      </c>
      <c r="F3" s="70" t="s">
        <v>5</v>
      </c>
      <c r="G3" s="70" t="s">
        <v>6</v>
      </c>
      <c r="H3" s="74" t="s">
        <v>7</v>
      </c>
      <c r="I3" s="74" t="s">
        <v>8</v>
      </c>
      <c r="J3" s="6" t="s">
        <v>1517</v>
      </c>
      <c r="K3" s="6" t="s">
        <v>1515</v>
      </c>
      <c r="L3" s="6" t="s">
        <v>1516</v>
      </c>
      <c r="M3" s="7" t="s">
        <v>9</v>
      </c>
    </row>
    <row r="4" spans="1:13" x14ac:dyDescent="0.25">
      <c r="A4" s="75" t="s">
        <v>1248</v>
      </c>
      <c r="B4" s="572" t="s">
        <v>311</v>
      </c>
      <c r="C4" s="573"/>
      <c r="D4" s="573"/>
      <c r="E4" s="573"/>
      <c r="F4" s="573"/>
      <c r="G4" s="573"/>
      <c r="H4" s="573"/>
      <c r="I4" s="573"/>
      <c r="J4" s="198"/>
      <c r="K4" s="198"/>
      <c r="L4" s="198"/>
      <c r="M4" s="198"/>
    </row>
    <row r="5" spans="1:13" x14ac:dyDescent="0.25">
      <c r="A5" s="579">
        <v>1</v>
      </c>
      <c r="B5" s="582" t="s">
        <v>312</v>
      </c>
      <c r="C5" s="520" t="s">
        <v>313</v>
      </c>
      <c r="D5" s="520"/>
      <c r="E5" s="566" t="s">
        <v>314</v>
      </c>
      <c r="F5" s="585">
        <v>500</v>
      </c>
      <c r="G5" s="76"/>
      <c r="H5" s="77"/>
      <c r="I5" s="77"/>
      <c r="J5" s="5"/>
      <c r="K5" s="5"/>
      <c r="L5" s="5"/>
      <c r="M5" s="5"/>
    </row>
    <row r="6" spans="1:13" x14ac:dyDescent="0.25">
      <c r="A6" s="580"/>
      <c r="B6" s="583"/>
      <c r="C6" s="588" t="s">
        <v>315</v>
      </c>
      <c r="D6" s="589"/>
      <c r="E6" s="567"/>
      <c r="F6" s="586"/>
      <c r="G6" s="78"/>
      <c r="H6" s="77"/>
      <c r="I6" s="77"/>
      <c r="J6" s="5"/>
      <c r="K6" s="5"/>
      <c r="L6" s="5"/>
      <c r="M6" s="5"/>
    </row>
    <row r="7" spans="1:13" x14ac:dyDescent="0.25">
      <c r="A7" s="580"/>
      <c r="B7" s="583"/>
      <c r="C7" s="574" t="s">
        <v>1200</v>
      </c>
      <c r="D7" s="574"/>
      <c r="E7" s="567"/>
      <c r="F7" s="586"/>
      <c r="G7" s="78"/>
      <c r="H7" s="77"/>
      <c r="I7" s="77"/>
      <c r="J7" s="5"/>
      <c r="K7" s="5"/>
      <c r="L7" s="5"/>
      <c r="M7" s="5"/>
    </row>
    <row r="8" spans="1:13" x14ac:dyDescent="0.25">
      <c r="A8" s="580"/>
      <c r="B8" s="583"/>
      <c r="C8" s="574" t="s">
        <v>316</v>
      </c>
      <c r="D8" s="574"/>
      <c r="E8" s="567"/>
      <c r="F8" s="586"/>
      <c r="G8" s="78"/>
      <c r="H8" s="77"/>
      <c r="I8" s="77"/>
      <c r="J8" s="5"/>
      <c r="K8" s="5"/>
      <c r="L8" s="5"/>
      <c r="M8" s="5"/>
    </row>
    <row r="9" spans="1:13" ht="33" customHeight="1" x14ac:dyDescent="0.25">
      <c r="A9" s="580"/>
      <c r="B9" s="583"/>
      <c r="C9" s="575" t="s">
        <v>317</v>
      </c>
      <c r="D9" s="576"/>
      <c r="E9" s="567"/>
      <c r="F9" s="586"/>
      <c r="G9" s="78"/>
      <c r="H9" s="77"/>
      <c r="I9" s="77"/>
      <c r="J9" s="5"/>
      <c r="K9" s="5"/>
      <c r="L9" s="5"/>
      <c r="M9" s="5"/>
    </row>
    <row r="10" spans="1:13" x14ac:dyDescent="0.25">
      <c r="A10" s="581"/>
      <c r="B10" s="584"/>
      <c r="C10" s="575" t="s">
        <v>318</v>
      </c>
      <c r="D10" s="576"/>
      <c r="E10" s="568"/>
      <c r="F10" s="587"/>
      <c r="G10" s="79"/>
      <c r="H10" s="77"/>
      <c r="I10" s="77"/>
      <c r="J10" s="5"/>
      <c r="K10" s="5"/>
      <c r="L10" s="5"/>
      <c r="M10" s="5"/>
    </row>
    <row r="11" spans="1:13" x14ac:dyDescent="0.25">
      <c r="A11" s="503" t="s">
        <v>319</v>
      </c>
      <c r="B11" s="503"/>
      <c r="C11" s="503"/>
      <c r="D11" s="503"/>
      <c r="E11" s="80"/>
      <c r="F11" s="81"/>
      <c r="G11" s="81"/>
      <c r="H11" s="82"/>
      <c r="I11" s="82"/>
      <c r="J11" s="82"/>
      <c r="K11" s="82"/>
      <c r="L11" s="82"/>
      <c r="M11" s="82"/>
    </row>
    <row r="12" spans="1:13" x14ac:dyDescent="0.25">
      <c r="A12" s="505" t="s">
        <v>320</v>
      </c>
      <c r="B12" s="506"/>
      <c r="C12" s="506"/>
      <c r="D12" s="506"/>
      <c r="E12" s="506"/>
      <c r="F12" s="507"/>
      <c r="G12" s="83"/>
      <c r="H12" s="77"/>
      <c r="I12" s="77"/>
      <c r="J12" s="5"/>
      <c r="K12" s="5"/>
      <c r="L12" s="5"/>
      <c r="M12" s="5"/>
    </row>
    <row r="13" spans="1:13" x14ac:dyDescent="0.25">
      <c r="A13" s="505" t="s">
        <v>321</v>
      </c>
      <c r="B13" s="506"/>
      <c r="C13" s="506"/>
      <c r="D13" s="506"/>
      <c r="E13" s="84"/>
      <c r="F13" s="84"/>
      <c r="G13" s="84"/>
      <c r="H13" s="77"/>
      <c r="I13" s="77"/>
      <c r="J13" s="5"/>
      <c r="K13" s="5"/>
      <c r="L13" s="5"/>
      <c r="M13" s="5"/>
    </row>
    <row r="14" spans="1:13" x14ac:dyDescent="0.25">
      <c r="A14" s="522" t="s">
        <v>322</v>
      </c>
      <c r="B14" s="523"/>
      <c r="C14" s="523"/>
      <c r="D14" s="523"/>
      <c r="E14" s="523"/>
      <c r="F14" s="523"/>
      <c r="G14" s="523"/>
      <c r="H14" s="523"/>
      <c r="I14" s="523"/>
      <c r="J14" s="5"/>
      <c r="K14" s="5"/>
      <c r="L14" s="5"/>
      <c r="M14" s="5"/>
    </row>
    <row r="15" spans="1:13" s="116" customFormat="1" x14ac:dyDescent="0.25">
      <c r="A15" s="493" t="s">
        <v>1519</v>
      </c>
      <c r="B15" s="494"/>
      <c r="C15" s="494"/>
      <c r="D15" s="494"/>
      <c r="E15" s="494"/>
      <c r="F15" s="494"/>
      <c r="G15" s="494"/>
      <c r="H15" s="494"/>
      <c r="I15" s="494"/>
      <c r="J15" s="495"/>
      <c r="K15" s="5"/>
      <c r="L15" s="5"/>
      <c r="M15" s="5"/>
    </row>
    <row r="16" spans="1:13" x14ac:dyDescent="0.25">
      <c r="A16" s="75" t="s">
        <v>1249</v>
      </c>
      <c r="B16" s="572" t="s">
        <v>323</v>
      </c>
      <c r="C16" s="573"/>
      <c r="D16" s="573"/>
      <c r="E16" s="573"/>
      <c r="F16" s="573"/>
      <c r="G16" s="573"/>
      <c r="H16" s="573"/>
      <c r="I16" s="573"/>
      <c r="J16" s="198"/>
      <c r="K16" s="198"/>
      <c r="L16" s="198"/>
      <c r="M16" s="198"/>
    </row>
    <row r="17" spans="1:13" x14ac:dyDescent="0.25">
      <c r="A17" s="529">
        <v>1</v>
      </c>
      <c r="B17" s="571" t="s">
        <v>324</v>
      </c>
      <c r="C17" s="521" t="s">
        <v>325</v>
      </c>
      <c r="D17" s="521"/>
      <c r="E17" s="516" t="s">
        <v>326</v>
      </c>
      <c r="F17" s="517">
        <v>600</v>
      </c>
      <c r="G17" s="85"/>
      <c r="H17" s="77"/>
      <c r="I17" s="77"/>
      <c r="J17" s="5"/>
      <c r="K17" s="5"/>
      <c r="L17" s="5"/>
      <c r="M17" s="5"/>
    </row>
    <row r="18" spans="1:13" x14ac:dyDescent="0.25">
      <c r="A18" s="529"/>
      <c r="B18" s="571"/>
      <c r="C18" s="545" t="s">
        <v>327</v>
      </c>
      <c r="D18" s="545"/>
      <c r="E18" s="516"/>
      <c r="F18" s="518"/>
      <c r="G18" s="86"/>
      <c r="H18" s="77"/>
      <c r="I18" s="77"/>
      <c r="J18" s="5"/>
      <c r="K18" s="5"/>
      <c r="L18" s="5"/>
      <c r="M18" s="5"/>
    </row>
    <row r="19" spans="1:13" x14ac:dyDescent="0.25">
      <c r="A19" s="529"/>
      <c r="B19" s="571"/>
      <c r="C19" s="562" t="s">
        <v>328</v>
      </c>
      <c r="D19" s="562"/>
      <c r="E19" s="516"/>
      <c r="F19" s="518"/>
      <c r="G19" s="86"/>
      <c r="H19" s="77"/>
      <c r="I19" s="77"/>
      <c r="J19" s="5"/>
      <c r="K19" s="5"/>
      <c r="L19" s="5"/>
      <c r="M19" s="5"/>
    </row>
    <row r="20" spans="1:13" x14ac:dyDescent="0.25">
      <c r="A20" s="529"/>
      <c r="B20" s="571"/>
      <c r="C20" s="562" t="s">
        <v>309</v>
      </c>
      <c r="D20" s="562"/>
      <c r="E20" s="516"/>
      <c r="F20" s="518"/>
      <c r="G20" s="86"/>
      <c r="H20" s="77"/>
      <c r="I20" s="77"/>
      <c r="J20" s="5"/>
      <c r="K20" s="5"/>
      <c r="L20" s="5"/>
      <c r="M20" s="5"/>
    </row>
    <row r="21" spans="1:13" ht="51" customHeight="1" x14ac:dyDescent="0.25">
      <c r="A21" s="529"/>
      <c r="B21" s="571"/>
      <c r="C21" s="569" t="s">
        <v>329</v>
      </c>
      <c r="D21" s="570"/>
      <c r="E21" s="516"/>
      <c r="F21" s="519"/>
      <c r="G21" s="87"/>
      <c r="H21" s="77"/>
      <c r="I21" s="77"/>
      <c r="J21" s="5"/>
      <c r="K21" s="5"/>
      <c r="L21" s="5"/>
      <c r="M21" s="5"/>
    </row>
    <row r="22" spans="1:13" x14ac:dyDescent="0.25">
      <c r="A22" s="563">
        <v>2</v>
      </c>
      <c r="B22" s="571" t="s">
        <v>330</v>
      </c>
      <c r="C22" s="562" t="s">
        <v>331</v>
      </c>
      <c r="D22" s="562"/>
      <c r="E22" s="516" t="s">
        <v>332</v>
      </c>
      <c r="F22" s="517">
        <v>1300</v>
      </c>
      <c r="G22" s="85"/>
      <c r="H22" s="77"/>
      <c r="I22" s="77"/>
      <c r="J22" s="5"/>
      <c r="K22" s="5"/>
      <c r="L22" s="5"/>
      <c r="M22" s="5"/>
    </row>
    <row r="23" spans="1:13" x14ac:dyDescent="0.25">
      <c r="A23" s="564"/>
      <c r="B23" s="571"/>
      <c r="C23" s="545" t="s">
        <v>333</v>
      </c>
      <c r="D23" s="545"/>
      <c r="E23" s="516"/>
      <c r="F23" s="518"/>
      <c r="G23" s="86"/>
      <c r="H23" s="77"/>
      <c r="I23" s="77"/>
      <c r="J23" s="5"/>
      <c r="K23" s="5"/>
      <c r="L23" s="5"/>
      <c r="M23" s="5"/>
    </row>
    <row r="24" spans="1:13" x14ac:dyDescent="0.25">
      <c r="A24" s="564"/>
      <c r="B24" s="571"/>
      <c r="C24" s="562" t="s">
        <v>334</v>
      </c>
      <c r="D24" s="562"/>
      <c r="E24" s="516"/>
      <c r="F24" s="518"/>
      <c r="G24" s="86"/>
      <c r="H24" s="77"/>
      <c r="I24" s="77"/>
      <c r="J24" s="5"/>
      <c r="K24" s="5"/>
      <c r="L24" s="5"/>
      <c r="M24" s="5"/>
    </row>
    <row r="25" spans="1:13" ht="45.75" customHeight="1" x14ac:dyDescent="0.25">
      <c r="A25" s="565"/>
      <c r="B25" s="571"/>
      <c r="C25" s="520" t="s">
        <v>335</v>
      </c>
      <c r="D25" s="520"/>
      <c r="E25" s="516"/>
      <c r="F25" s="519"/>
      <c r="G25" s="87"/>
      <c r="H25" s="77"/>
      <c r="I25" s="77"/>
      <c r="J25" s="5"/>
      <c r="K25" s="5"/>
      <c r="L25" s="5"/>
      <c r="M25" s="5"/>
    </row>
    <row r="26" spans="1:13" x14ac:dyDescent="0.25">
      <c r="A26" s="563">
        <v>3</v>
      </c>
      <c r="B26" s="566" t="s">
        <v>336</v>
      </c>
      <c r="C26" s="520" t="s">
        <v>337</v>
      </c>
      <c r="D26" s="520"/>
      <c r="E26" s="516" t="s">
        <v>332</v>
      </c>
      <c r="F26" s="517">
        <v>10</v>
      </c>
      <c r="G26" s="85"/>
      <c r="H26" s="77"/>
      <c r="I26" s="77"/>
      <c r="J26" s="5"/>
      <c r="K26" s="5"/>
      <c r="L26" s="5"/>
      <c r="M26" s="5"/>
    </row>
    <row r="27" spans="1:13" x14ac:dyDescent="0.25">
      <c r="A27" s="564"/>
      <c r="B27" s="567"/>
      <c r="C27" s="521" t="s">
        <v>338</v>
      </c>
      <c r="D27" s="521"/>
      <c r="E27" s="516"/>
      <c r="F27" s="518"/>
      <c r="G27" s="86"/>
      <c r="H27" s="77"/>
      <c r="I27" s="77"/>
      <c r="J27" s="5"/>
      <c r="K27" s="5"/>
      <c r="L27" s="5"/>
      <c r="M27" s="5"/>
    </row>
    <row r="28" spans="1:13" x14ac:dyDescent="0.25">
      <c r="A28" s="564"/>
      <c r="B28" s="567"/>
      <c r="C28" s="545" t="s">
        <v>339</v>
      </c>
      <c r="D28" s="545"/>
      <c r="E28" s="516"/>
      <c r="F28" s="518"/>
      <c r="G28" s="86"/>
      <c r="H28" s="77"/>
      <c r="I28" s="77"/>
      <c r="J28" s="5"/>
      <c r="K28" s="5"/>
      <c r="L28" s="5"/>
      <c r="M28" s="5"/>
    </row>
    <row r="29" spans="1:13" ht="20.25" customHeight="1" x14ac:dyDescent="0.25">
      <c r="A29" s="565"/>
      <c r="B29" s="568"/>
      <c r="C29" s="520" t="s">
        <v>340</v>
      </c>
      <c r="D29" s="520"/>
      <c r="E29" s="516"/>
      <c r="F29" s="519"/>
      <c r="G29" s="87"/>
      <c r="H29" s="77"/>
      <c r="I29" s="77"/>
      <c r="J29" s="5"/>
      <c r="K29" s="5"/>
      <c r="L29" s="5"/>
      <c r="M29" s="5"/>
    </row>
    <row r="30" spans="1:13" x14ac:dyDescent="0.25">
      <c r="A30" s="529">
        <v>4</v>
      </c>
      <c r="B30" s="513" t="s">
        <v>341</v>
      </c>
      <c r="C30" s="520" t="s">
        <v>342</v>
      </c>
      <c r="D30" s="520"/>
      <c r="E30" s="516" t="s">
        <v>1195</v>
      </c>
      <c r="F30" s="517">
        <v>120</v>
      </c>
      <c r="G30" s="85"/>
      <c r="H30" s="77"/>
      <c r="I30" s="77"/>
      <c r="J30" s="5"/>
      <c r="K30" s="5"/>
      <c r="L30" s="5"/>
      <c r="M30" s="5"/>
    </row>
    <row r="31" spans="1:13" x14ac:dyDescent="0.25">
      <c r="A31" s="529"/>
      <c r="B31" s="513"/>
      <c r="C31" s="521" t="s">
        <v>343</v>
      </c>
      <c r="D31" s="521"/>
      <c r="E31" s="516"/>
      <c r="F31" s="518"/>
      <c r="G31" s="86"/>
      <c r="H31" s="77"/>
      <c r="I31" s="77"/>
      <c r="J31" s="5"/>
      <c r="K31" s="5"/>
      <c r="L31" s="5"/>
      <c r="M31" s="5"/>
    </row>
    <row r="32" spans="1:13" x14ac:dyDescent="0.25">
      <c r="A32" s="529"/>
      <c r="B32" s="513"/>
      <c r="C32" s="520" t="s">
        <v>344</v>
      </c>
      <c r="D32" s="520"/>
      <c r="E32" s="516"/>
      <c r="F32" s="518"/>
      <c r="G32" s="86"/>
      <c r="H32" s="77"/>
      <c r="I32" s="77"/>
      <c r="J32" s="5"/>
      <c r="K32" s="5"/>
      <c r="L32" s="5"/>
      <c r="M32" s="5"/>
    </row>
    <row r="33" spans="1:13" ht="41.25" customHeight="1" x14ac:dyDescent="0.25">
      <c r="A33" s="529"/>
      <c r="B33" s="513"/>
      <c r="C33" s="521" t="s">
        <v>345</v>
      </c>
      <c r="D33" s="521"/>
      <c r="E33" s="516"/>
      <c r="F33" s="519"/>
      <c r="G33" s="87"/>
      <c r="H33" s="77"/>
      <c r="I33" s="77"/>
      <c r="J33" s="5"/>
      <c r="K33" s="5"/>
      <c r="L33" s="5"/>
      <c r="M33" s="5"/>
    </row>
    <row r="34" spans="1:13" x14ac:dyDescent="0.25">
      <c r="A34" s="529">
        <v>5</v>
      </c>
      <c r="B34" s="513" t="s">
        <v>346</v>
      </c>
      <c r="C34" s="520" t="s">
        <v>342</v>
      </c>
      <c r="D34" s="520"/>
      <c r="E34" s="516" t="s">
        <v>1195</v>
      </c>
      <c r="F34" s="517">
        <v>150</v>
      </c>
      <c r="G34" s="85"/>
      <c r="H34" s="77"/>
      <c r="I34" s="77"/>
      <c r="J34" s="5"/>
      <c r="K34" s="5"/>
      <c r="L34" s="5"/>
      <c r="M34" s="5"/>
    </row>
    <row r="35" spans="1:13" x14ac:dyDescent="0.25">
      <c r="A35" s="529"/>
      <c r="B35" s="513"/>
      <c r="C35" s="521" t="s">
        <v>343</v>
      </c>
      <c r="D35" s="521"/>
      <c r="E35" s="516"/>
      <c r="F35" s="518"/>
      <c r="G35" s="86"/>
      <c r="H35" s="77"/>
      <c r="I35" s="77"/>
      <c r="J35" s="5"/>
      <c r="K35" s="5"/>
      <c r="L35" s="5"/>
      <c r="M35" s="5"/>
    </row>
    <row r="36" spans="1:13" x14ac:dyDescent="0.25">
      <c r="A36" s="529"/>
      <c r="B36" s="513"/>
      <c r="C36" s="520" t="s">
        <v>344</v>
      </c>
      <c r="D36" s="520"/>
      <c r="E36" s="516"/>
      <c r="F36" s="518"/>
      <c r="G36" s="86"/>
      <c r="H36" s="77"/>
      <c r="I36" s="77"/>
      <c r="J36" s="5"/>
      <c r="K36" s="5"/>
      <c r="L36" s="5"/>
      <c r="M36" s="5"/>
    </row>
    <row r="37" spans="1:13" ht="33.75" customHeight="1" x14ac:dyDescent="0.25">
      <c r="A37" s="529"/>
      <c r="B37" s="513"/>
      <c r="C37" s="521" t="s">
        <v>347</v>
      </c>
      <c r="D37" s="521"/>
      <c r="E37" s="516"/>
      <c r="F37" s="519"/>
      <c r="G37" s="87"/>
      <c r="H37" s="77"/>
      <c r="I37" s="77"/>
      <c r="J37" s="5"/>
      <c r="K37" s="5"/>
      <c r="L37" s="5"/>
      <c r="M37" s="5"/>
    </row>
    <row r="38" spans="1:13" x14ac:dyDescent="0.25">
      <c r="A38" s="503" t="s">
        <v>319</v>
      </c>
      <c r="B38" s="503"/>
      <c r="C38" s="503"/>
      <c r="D38" s="503"/>
      <c r="E38" s="88"/>
      <c r="F38" s="89"/>
      <c r="G38" s="89"/>
      <c r="H38" s="82"/>
      <c r="I38" s="82"/>
      <c r="J38" s="82"/>
      <c r="K38" s="82"/>
      <c r="L38" s="82"/>
      <c r="M38" s="82"/>
    </row>
    <row r="39" spans="1:13" x14ac:dyDescent="0.25">
      <c r="A39" s="504" t="s">
        <v>348</v>
      </c>
      <c r="B39" s="504"/>
      <c r="C39" s="504"/>
      <c r="D39" s="504"/>
      <c r="E39" s="90"/>
      <c r="F39" s="87"/>
      <c r="G39" s="87"/>
      <c r="H39" s="77"/>
      <c r="I39" s="77"/>
      <c r="J39" s="5"/>
      <c r="K39" s="5"/>
      <c r="L39" s="5"/>
      <c r="M39" s="5"/>
    </row>
    <row r="40" spans="1:13" x14ac:dyDescent="0.25">
      <c r="A40" s="504" t="s">
        <v>349</v>
      </c>
      <c r="B40" s="504"/>
      <c r="C40" s="504"/>
      <c r="D40" s="504"/>
      <c r="E40" s="90"/>
      <c r="F40" s="87"/>
      <c r="G40" s="87"/>
      <c r="H40" s="77"/>
      <c r="I40" s="77"/>
      <c r="J40" s="5"/>
      <c r="K40" s="5"/>
      <c r="L40" s="5"/>
      <c r="M40" s="5"/>
    </row>
    <row r="41" spans="1:13" ht="24" customHeight="1" x14ac:dyDescent="0.25">
      <c r="A41" s="505" t="s">
        <v>350</v>
      </c>
      <c r="B41" s="506"/>
      <c r="C41" s="506"/>
      <c r="D41" s="506"/>
      <c r="E41" s="507"/>
      <c r="F41" s="87"/>
      <c r="G41" s="87"/>
      <c r="H41" s="77"/>
      <c r="I41" s="77"/>
      <c r="J41" s="5"/>
      <c r="K41" s="5"/>
      <c r="L41" s="5"/>
      <c r="M41" s="5"/>
    </row>
    <row r="42" spans="1:13" x14ac:dyDescent="0.25">
      <c r="A42" s="522" t="s">
        <v>351</v>
      </c>
      <c r="B42" s="523"/>
      <c r="C42" s="523"/>
      <c r="D42" s="523"/>
      <c r="E42" s="90"/>
      <c r="F42" s="87"/>
      <c r="G42" s="87"/>
      <c r="H42" s="77"/>
      <c r="I42" s="77"/>
      <c r="J42" s="5"/>
      <c r="K42" s="5"/>
      <c r="L42" s="5"/>
      <c r="M42" s="5"/>
    </row>
    <row r="43" spans="1:13" x14ac:dyDescent="0.25">
      <c r="A43" s="522" t="s">
        <v>352</v>
      </c>
      <c r="B43" s="523"/>
      <c r="C43" s="523"/>
      <c r="D43" s="523"/>
      <c r="E43" s="523"/>
      <c r="F43" s="523"/>
      <c r="G43" s="523"/>
      <c r="H43" s="523"/>
      <c r="I43" s="523"/>
      <c r="J43" s="5"/>
      <c r="K43" s="5"/>
      <c r="L43" s="5"/>
      <c r="M43" s="5"/>
    </row>
    <row r="44" spans="1:13" s="116" customFormat="1" x14ac:dyDescent="0.25">
      <c r="A44" s="493" t="s">
        <v>1519</v>
      </c>
      <c r="B44" s="494"/>
      <c r="C44" s="494"/>
      <c r="D44" s="494"/>
      <c r="E44" s="494"/>
      <c r="F44" s="494"/>
      <c r="G44" s="494"/>
      <c r="H44" s="494"/>
      <c r="I44" s="494"/>
      <c r="J44" s="495"/>
      <c r="K44" s="5"/>
      <c r="L44" s="5"/>
      <c r="M44" s="5"/>
    </row>
    <row r="45" spans="1:13" x14ac:dyDescent="0.25">
      <c r="A45" s="75" t="s">
        <v>1250</v>
      </c>
      <c r="B45" s="560" t="s">
        <v>353</v>
      </c>
      <c r="C45" s="561"/>
      <c r="D45" s="561"/>
      <c r="E45" s="561"/>
      <c r="F45" s="561"/>
      <c r="G45" s="561"/>
      <c r="H45" s="561"/>
      <c r="I45" s="561"/>
      <c r="J45" s="198"/>
      <c r="K45" s="198"/>
      <c r="L45" s="198"/>
      <c r="M45" s="198"/>
    </row>
    <row r="46" spans="1:13" x14ac:dyDescent="0.25">
      <c r="A46" s="529">
        <v>1</v>
      </c>
      <c r="B46" s="513" t="s">
        <v>354</v>
      </c>
      <c r="C46" s="520" t="s">
        <v>355</v>
      </c>
      <c r="D46" s="520"/>
      <c r="E46" s="516" t="s">
        <v>332</v>
      </c>
      <c r="F46" s="85"/>
      <c r="G46" s="85"/>
      <c r="H46" s="77"/>
      <c r="I46" s="77"/>
      <c r="J46" s="5"/>
      <c r="K46" s="5"/>
      <c r="L46" s="5"/>
      <c r="M46" s="5"/>
    </row>
    <row r="47" spans="1:13" x14ac:dyDescent="0.25">
      <c r="A47" s="529"/>
      <c r="B47" s="513"/>
      <c r="C47" s="538" t="s">
        <v>356</v>
      </c>
      <c r="D47" s="539"/>
      <c r="E47" s="516"/>
      <c r="F47" s="518">
        <v>50</v>
      </c>
      <c r="G47" s="86"/>
      <c r="H47" s="77"/>
      <c r="I47" s="77"/>
      <c r="J47" s="5"/>
      <c r="K47" s="5"/>
      <c r="L47" s="5"/>
      <c r="M47" s="5"/>
    </row>
    <row r="48" spans="1:13" x14ac:dyDescent="0.25">
      <c r="A48" s="529"/>
      <c r="B48" s="513"/>
      <c r="C48" s="520" t="s">
        <v>357</v>
      </c>
      <c r="D48" s="520"/>
      <c r="E48" s="516"/>
      <c r="F48" s="518"/>
      <c r="G48" s="86"/>
      <c r="H48" s="77"/>
      <c r="I48" s="77"/>
      <c r="J48" s="5"/>
      <c r="K48" s="5"/>
      <c r="L48" s="5"/>
      <c r="M48" s="5"/>
    </row>
    <row r="49" spans="1:13" x14ac:dyDescent="0.25">
      <c r="A49" s="529"/>
      <c r="B49" s="513"/>
      <c r="C49" s="520" t="s">
        <v>358</v>
      </c>
      <c r="D49" s="520"/>
      <c r="E49" s="516"/>
      <c r="F49" s="518"/>
      <c r="G49" s="86"/>
      <c r="H49" s="77"/>
      <c r="I49" s="77"/>
      <c r="J49" s="5"/>
      <c r="K49" s="5"/>
      <c r="L49" s="5"/>
      <c r="M49" s="5"/>
    </row>
    <row r="50" spans="1:13" x14ac:dyDescent="0.25">
      <c r="A50" s="529"/>
      <c r="B50" s="513"/>
      <c r="C50" s="520" t="s">
        <v>359</v>
      </c>
      <c r="D50" s="520"/>
      <c r="E50" s="516"/>
      <c r="F50" s="518"/>
      <c r="G50" s="86"/>
      <c r="H50" s="77"/>
      <c r="I50" s="77"/>
      <c r="J50" s="5"/>
      <c r="K50" s="5"/>
      <c r="L50" s="5"/>
      <c r="M50" s="5"/>
    </row>
    <row r="51" spans="1:13" ht="55.5" customHeight="1" x14ac:dyDescent="0.25">
      <c r="A51" s="529"/>
      <c r="B51" s="513"/>
      <c r="C51" s="546" t="s">
        <v>360</v>
      </c>
      <c r="D51" s="547"/>
      <c r="E51" s="516"/>
      <c r="F51" s="519"/>
      <c r="G51" s="87"/>
      <c r="H51" s="77"/>
      <c r="I51" s="77"/>
      <c r="J51" s="5"/>
      <c r="K51" s="5"/>
      <c r="L51" s="5"/>
      <c r="M51" s="5"/>
    </row>
    <row r="52" spans="1:13" x14ac:dyDescent="0.25">
      <c r="A52" s="503" t="s">
        <v>319</v>
      </c>
      <c r="B52" s="503"/>
      <c r="C52" s="503"/>
      <c r="D52" s="503"/>
      <c r="E52" s="88"/>
      <c r="F52" s="89"/>
      <c r="G52" s="89"/>
      <c r="H52" s="82"/>
      <c r="I52" s="82"/>
      <c r="J52" s="82"/>
      <c r="K52" s="82"/>
      <c r="L52" s="82"/>
      <c r="M52" s="82"/>
    </row>
    <row r="53" spans="1:13" x14ac:dyDescent="0.25">
      <c r="A53" s="504" t="s">
        <v>361</v>
      </c>
      <c r="B53" s="504"/>
      <c r="C53" s="504"/>
      <c r="D53" s="504"/>
      <c r="E53" s="90"/>
      <c r="F53" s="87"/>
      <c r="G53" s="87"/>
      <c r="H53" s="77"/>
      <c r="I53" s="77"/>
      <c r="J53" s="5"/>
      <c r="K53" s="5"/>
      <c r="L53" s="5"/>
      <c r="M53" s="5"/>
    </row>
    <row r="54" spans="1:13" ht="29.25" customHeight="1" x14ac:dyDescent="0.25">
      <c r="A54" s="505" t="s">
        <v>362</v>
      </c>
      <c r="B54" s="506"/>
      <c r="C54" s="506"/>
      <c r="D54" s="506"/>
      <c r="E54" s="507"/>
      <c r="F54" s="87"/>
      <c r="G54" s="87"/>
      <c r="H54" s="77"/>
      <c r="I54" s="77"/>
      <c r="J54" s="5"/>
      <c r="K54" s="5"/>
      <c r="L54" s="5"/>
      <c r="M54" s="5"/>
    </row>
    <row r="55" spans="1:13" x14ac:dyDescent="0.25">
      <c r="A55" s="522" t="s">
        <v>322</v>
      </c>
      <c r="B55" s="523"/>
      <c r="C55" s="523"/>
      <c r="D55" s="523"/>
      <c r="E55" s="523"/>
      <c r="F55" s="523"/>
      <c r="G55" s="523"/>
      <c r="H55" s="523"/>
      <c r="I55" s="523"/>
      <c r="J55" s="5"/>
      <c r="K55" s="5"/>
      <c r="L55" s="5"/>
      <c r="M55" s="5"/>
    </row>
    <row r="56" spans="1:13" s="116" customFormat="1" x14ac:dyDescent="0.25">
      <c r="A56" s="493" t="s">
        <v>1519</v>
      </c>
      <c r="B56" s="494"/>
      <c r="C56" s="494"/>
      <c r="D56" s="494"/>
      <c r="E56" s="494"/>
      <c r="F56" s="494"/>
      <c r="G56" s="494"/>
      <c r="H56" s="494"/>
      <c r="I56" s="494"/>
      <c r="J56" s="495"/>
      <c r="K56" s="5"/>
      <c r="L56" s="5"/>
      <c r="M56" s="5"/>
    </row>
    <row r="57" spans="1:13" x14ac:dyDescent="0.25">
      <c r="A57" s="75" t="s">
        <v>1251</v>
      </c>
      <c r="B57" s="560" t="s">
        <v>363</v>
      </c>
      <c r="C57" s="561"/>
      <c r="D57" s="561"/>
      <c r="E57" s="561"/>
      <c r="F57" s="561"/>
      <c r="G57" s="561"/>
      <c r="H57" s="561"/>
      <c r="I57" s="561"/>
      <c r="J57" s="198"/>
      <c r="K57" s="198"/>
      <c r="L57" s="198"/>
      <c r="M57" s="198"/>
    </row>
    <row r="58" spans="1:13" x14ac:dyDescent="0.25">
      <c r="A58" s="512">
        <v>1</v>
      </c>
      <c r="B58" s="513" t="s">
        <v>364</v>
      </c>
      <c r="C58" s="520" t="s">
        <v>365</v>
      </c>
      <c r="D58" s="520"/>
      <c r="E58" s="516" t="s">
        <v>366</v>
      </c>
      <c r="F58" s="517">
        <v>30</v>
      </c>
      <c r="G58" s="85"/>
      <c r="H58" s="77"/>
      <c r="I58" s="77"/>
      <c r="J58" s="5"/>
      <c r="K58" s="5"/>
      <c r="L58" s="5"/>
      <c r="M58" s="5"/>
    </row>
    <row r="59" spans="1:13" x14ac:dyDescent="0.25">
      <c r="A59" s="512"/>
      <c r="B59" s="513"/>
      <c r="C59" s="521" t="s">
        <v>367</v>
      </c>
      <c r="D59" s="521"/>
      <c r="E59" s="516"/>
      <c r="F59" s="518"/>
      <c r="G59" s="86"/>
      <c r="H59" s="77"/>
      <c r="I59" s="77"/>
      <c r="J59" s="5"/>
      <c r="K59" s="5"/>
      <c r="L59" s="5"/>
      <c r="M59" s="5"/>
    </row>
    <row r="60" spans="1:13" x14ac:dyDescent="0.25">
      <c r="A60" s="512"/>
      <c r="B60" s="513"/>
      <c r="C60" s="520" t="s">
        <v>368</v>
      </c>
      <c r="D60" s="520"/>
      <c r="E60" s="516"/>
      <c r="F60" s="518"/>
      <c r="G60" s="86"/>
      <c r="H60" s="77"/>
      <c r="I60" s="77"/>
      <c r="J60" s="5"/>
      <c r="K60" s="5"/>
      <c r="L60" s="5"/>
      <c r="M60" s="5"/>
    </row>
    <row r="61" spans="1:13" ht="34.5" customHeight="1" x14ac:dyDescent="0.25">
      <c r="A61" s="512"/>
      <c r="B61" s="513"/>
      <c r="C61" s="521" t="s">
        <v>369</v>
      </c>
      <c r="D61" s="521"/>
      <c r="E61" s="516"/>
      <c r="F61" s="519"/>
      <c r="G61" s="87"/>
      <c r="H61" s="77"/>
      <c r="I61" s="77"/>
      <c r="J61" s="5"/>
      <c r="K61" s="5"/>
      <c r="L61" s="5"/>
      <c r="M61" s="5"/>
    </row>
    <row r="62" spans="1:13" x14ac:dyDescent="0.25">
      <c r="A62" s="512">
        <v>2</v>
      </c>
      <c r="B62" s="513" t="s">
        <v>370</v>
      </c>
      <c r="C62" s="520" t="s">
        <v>371</v>
      </c>
      <c r="D62" s="520"/>
      <c r="E62" s="516" t="s">
        <v>314</v>
      </c>
      <c r="F62" s="517">
        <v>70</v>
      </c>
      <c r="G62" s="85"/>
      <c r="H62" s="77"/>
      <c r="I62" s="77"/>
      <c r="J62" s="5"/>
      <c r="K62" s="5"/>
      <c r="L62" s="5"/>
      <c r="M62" s="5"/>
    </row>
    <row r="63" spans="1:13" x14ac:dyDescent="0.25">
      <c r="A63" s="512"/>
      <c r="B63" s="513"/>
      <c r="C63" s="521" t="s">
        <v>372</v>
      </c>
      <c r="D63" s="521"/>
      <c r="E63" s="516"/>
      <c r="F63" s="518"/>
      <c r="G63" s="86"/>
      <c r="H63" s="77"/>
      <c r="I63" s="77"/>
      <c r="J63" s="5"/>
      <c r="K63" s="5"/>
      <c r="L63" s="5"/>
      <c r="M63" s="5"/>
    </row>
    <row r="64" spans="1:13" ht="16.5" x14ac:dyDescent="0.25">
      <c r="A64" s="512"/>
      <c r="B64" s="513"/>
      <c r="C64" s="520" t="s">
        <v>373</v>
      </c>
      <c r="D64" s="520"/>
      <c r="E64" s="516"/>
      <c r="F64" s="518"/>
      <c r="G64" s="86"/>
      <c r="H64" s="77"/>
      <c r="I64" s="77"/>
      <c r="J64" s="5"/>
      <c r="K64" s="5"/>
      <c r="L64" s="5"/>
      <c r="M64" s="5"/>
    </row>
    <row r="65" spans="1:13" ht="121.5" customHeight="1" x14ac:dyDescent="0.25">
      <c r="A65" s="512"/>
      <c r="B65" s="513"/>
      <c r="C65" s="521" t="s">
        <v>374</v>
      </c>
      <c r="D65" s="521"/>
      <c r="E65" s="516"/>
      <c r="F65" s="519"/>
      <c r="G65" s="87"/>
      <c r="H65" s="77"/>
      <c r="I65" s="77"/>
      <c r="J65" s="5"/>
      <c r="K65" s="5"/>
      <c r="L65" s="5"/>
      <c r="M65" s="5"/>
    </row>
    <row r="66" spans="1:13" x14ac:dyDescent="0.25">
      <c r="A66" s="503" t="s">
        <v>319</v>
      </c>
      <c r="B66" s="503"/>
      <c r="C66" s="503"/>
      <c r="D66" s="503"/>
      <c r="E66" s="80"/>
      <c r="F66" s="81"/>
      <c r="G66" s="81"/>
      <c r="H66" s="82"/>
      <c r="I66" s="82"/>
      <c r="J66" s="82"/>
      <c r="K66" s="82"/>
      <c r="L66" s="82"/>
      <c r="M66" s="82"/>
    </row>
    <row r="67" spans="1:13" x14ac:dyDescent="0.25">
      <c r="A67" s="504" t="s">
        <v>375</v>
      </c>
      <c r="B67" s="504"/>
      <c r="C67" s="504"/>
      <c r="D67" s="504"/>
      <c r="E67" s="91"/>
      <c r="F67" s="91"/>
      <c r="G67" s="91"/>
      <c r="H67" s="77"/>
      <c r="I67" s="77"/>
      <c r="J67" s="5"/>
      <c r="K67" s="5"/>
      <c r="L67" s="5"/>
      <c r="M67" s="5"/>
    </row>
    <row r="68" spans="1:13" ht="22.5" customHeight="1" x14ac:dyDescent="0.25">
      <c r="A68" s="505" t="s">
        <v>362</v>
      </c>
      <c r="B68" s="506"/>
      <c r="C68" s="506"/>
      <c r="D68" s="506"/>
      <c r="E68" s="507"/>
      <c r="F68" s="84"/>
      <c r="G68" s="84"/>
      <c r="H68" s="77"/>
      <c r="I68" s="77"/>
      <c r="J68" s="5"/>
      <c r="K68" s="5"/>
      <c r="L68" s="5"/>
      <c r="M68" s="5"/>
    </row>
    <row r="69" spans="1:13" x14ac:dyDescent="0.25">
      <c r="A69" s="522" t="s">
        <v>322</v>
      </c>
      <c r="B69" s="523"/>
      <c r="C69" s="523"/>
      <c r="D69" s="523"/>
      <c r="E69" s="523"/>
      <c r="F69" s="523"/>
      <c r="G69" s="523"/>
      <c r="H69" s="523"/>
      <c r="I69" s="523"/>
      <c r="J69" s="5"/>
      <c r="K69" s="5"/>
      <c r="L69" s="5"/>
      <c r="M69" s="5"/>
    </row>
    <row r="70" spans="1:13" s="116" customFormat="1" x14ac:dyDescent="0.25">
      <c r="A70" s="493" t="s">
        <v>1519</v>
      </c>
      <c r="B70" s="494"/>
      <c r="C70" s="494"/>
      <c r="D70" s="494"/>
      <c r="E70" s="494"/>
      <c r="F70" s="494"/>
      <c r="G70" s="494"/>
      <c r="H70" s="494"/>
      <c r="I70" s="494"/>
      <c r="J70" s="495"/>
      <c r="K70" s="5"/>
      <c r="L70" s="5"/>
      <c r="M70" s="5"/>
    </row>
    <row r="71" spans="1:13" x14ac:dyDescent="0.25">
      <c r="A71" s="92" t="s">
        <v>1252</v>
      </c>
      <c r="B71" s="553" t="s">
        <v>376</v>
      </c>
      <c r="C71" s="554"/>
      <c r="D71" s="554"/>
      <c r="E71" s="554"/>
      <c r="F71" s="554"/>
      <c r="G71" s="554"/>
      <c r="H71" s="554"/>
      <c r="I71" s="554"/>
      <c r="J71" s="198"/>
      <c r="K71" s="198"/>
      <c r="L71" s="198"/>
      <c r="M71" s="198"/>
    </row>
    <row r="72" spans="1:13" x14ac:dyDescent="0.25">
      <c r="A72" s="529">
        <v>1</v>
      </c>
      <c r="B72" s="513" t="s">
        <v>377</v>
      </c>
      <c r="C72" s="559" t="s">
        <v>378</v>
      </c>
      <c r="D72" s="559"/>
      <c r="E72" s="516" t="s">
        <v>332</v>
      </c>
      <c r="F72" s="517">
        <v>600</v>
      </c>
      <c r="G72" s="85"/>
      <c r="H72" s="77"/>
      <c r="I72" s="77"/>
      <c r="J72" s="5"/>
      <c r="K72" s="5"/>
      <c r="L72" s="5"/>
      <c r="M72" s="5"/>
    </row>
    <row r="73" spans="1:13" x14ac:dyDescent="0.25">
      <c r="A73" s="529"/>
      <c r="B73" s="513"/>
      <c r="C73" s="520" t="s">
        <v>379</v>
      </c>
      <c r="D73" s="520"/>
      <c r="E73" s="516"/>
      <c r="F73" s="518"/>
      <c r="G73" s="86"/>
      <c r="H73" s="77"/>
      <c r="I73" s="77"/>
      <c r="J73" s="5"/>
      <c r="K73" s="5"/>
      <c r="L73" s="5"/>
      <c r="M73" s="5"/>
    </row>
    <row r="74" spans="1:13" x14ac:dyDescent="0.25">
      <c r="A74" s="529"/>
      <c r="B74" s="513"/>
      <c r="C74" s="521" t="s">
        <v>380</v>
      </c>
      <c r="D74" s="521"/>
      <c r="E74" s="516"/>
      <c r="F74" s="518"/>
      <c r="G74" s="86"/>
      <c r="H74" s="77"/>
      <c r="I74" s="77"/>
      <c r="J74" s="5"/>
      <c r="K74" s="5"/>
      <c r="L74" s="5"/>
      <c r="M74" s="5"/>
    </row>
    <row r="75" spans="1:13" x14ac:dyDescent="0.25">
      <c r="A75" s="529"/>
      <c r="B75" s="513"/>
      <c r="C75" s="520" t="s">
        <v>381</v>
      </c>
      <c r="D75" s="520"/>
      <c r="E75" s="516"/>
      <c r="F75" s="518"/>
      <c r="G75" s="86"/>
      <c r="H75" s="77"/>
      <c r="I75" s="77"/>
      <c r="J75" s="5"/>
      <c r="K75" s="5"/>
      <c r="L75" s="5"/>
      <c r="M75" s="5"/>
    </row>
    <row r="76" spans="1:13" ht="47.25" customHeight="1" x14ac:dyDescent="0.25">
      <c r="A76" s="529"/>
      <c r="B76" s="513"/>
      <c r="C76" s="520" t="s">
        <v>382</v>
      </c>
      <c r="D76" s="520"/>
      <c r="E76" s="516"/>
      <c r="F76" s="519"/>
      <c r="G76" s="87"/>
      <c r="H76" s="77"/>
      <c r="I76" s="77"/>
      <c r="J76" s="5"/>
      <c r="K76" s="5"/>
      <c r="L76" s="5"/>
      <c r="M76" s="5"/>
    </row>
    <row r="77" spans="1:13" x14ac:dyDescent="0.25">
      <c r="A77" s="529">
        <v>2</v>
      </c>
      <c r="B77" s="513" t="s">
        <v>377</v>
      </c>
      <c r="C77" s="559" t="s">
        <v>378</v>
      </c>
      <c r="D77" s="559"/>
      <c r="E77" s="556" t="s">
        <v>383</v>
      </c>
      <c r="F77" s="517">
        <v>50</v>
      </c>
      <c r="G77" s="85"/>
      <c r="H77" s="77"/>
      <c r="I77" s="77"/>
      <c r="J77" s="5"/>
      <c r="K77" s="5"/>
      <c r="L77" s="5"/>
      <c r="M77" s="5"/>
    </row>
    <row r="78" spans="1:13" x14ac:dyDescent="0.25">
      <c r="A78" s="529"/>
      <c r="B78" s="513"/>
      <c r="C78" s="520" t="s">
        <v>379</v>
      </c>
      <c r="D78" s="520"/>
      <c r="E78" s="557"/>
      <c r="F78" s="518"/>
      <c r="G78" s="86"/>
      <c r="H78" s="77"/>
      <c r="I78" s="77"/>
      <c r="J78" s="5"/>
      <c r="K78" s="5"/>
      <c r="L78" s="5"/>
      <c r="M78" s="5"/>
    </row>
    <row r="79" spans="1:13" x14ac:dyDescent="0.25">
      <c r="A79" s="529"/>
      <c r="B79" s="513"/>
      <c r="C79" s="521" t="s">
        <v>380</v>
      </c>
      <c r="D79" s="521"/>
      <c r="E79" s="557"/>
      <c r="F79" s="518"/>
      <c r="G79" s="86"/>
      <c r="H79" s="77"/>
      <c r="I79" s="77"/>
      <c r="J79" s="5"/>
      <c r="K79" s="5"/>
      <c r="L79" s="5"/>
      <c r="M79" s="5"/>
    </row>
    <row r="80" spans="1:13" x14ac:dyDescent="0.25">
      <c r="A80" s="529"/>
      <c r="B80" s="513"/>
      <c r="C80" s="520" t="s">
        <v>381</v>
      </c>
      <c r="D80" s="520"/>
      <c r="E80" s="557"/>
      <c r="F80" s="518"/>
      <c r="G80" s="86"/>
      <c r="H80" s="77"/>
      <c r="I80" s="77"/>
      <c r="J80" s="5"/>
      <c r="K80" s="5"/>
      <c r="L80" s="5"/>
      <c r="M80" s="5"/>
    </row>
    <row r="81" spans="1:13" ht="45" customHeight="1" x14ac:dyDescent="0.25">
      <c r="A81" s="529"/>
      <c r="B81" s="513"/>
      <c r="C81" s="545" t="s">
        <v>384</v>
      </c>
      <c r="D81" s="545"/>
      <c r="E81" s="558"/>
      <c r="F81" s="519"/>
      <c r="G81" s="87"/>
      <c r="H81" s="77"/>
      <c r="I81" s="77"/>
      <c r="J81" s="5"/>
      <c r="K81" s="5"/>
      <c r="L81" s="5"/>
      <c r="M81" s="5"/>
    </row>
    <row r="82" spans="1:13" x14ac:dyDescent="0.25">
      <c r="A82" s="529">
        <v>3</v>
      </c>
      <c r="B82" s="513" t="s">
        <v>385</v>
      </c>
      <c r="C82" s="521" t="s">
        <v>386</v>
      </c>
      <c r="D82" s="521"/>
      <c r="E82" s="516" t="s">
        <v>332</v>
      </c>
      <c r="F82" s="517">
        <v>800</v>
      </c>
      <c r="G82" s="85"/>
      <c r="H82" s="77"/>
      <c r="I82" s="77"/>
      <c r="J82" s="5"/>
      <c r="K82" s="5"/>
      <c r="L82" s="5"/>
      <c r="M82" s="5"/>
    </row>
    <row r="83" spans="1:13" x14ac:dyDescent="0.25">
      <c r="A83" s="529"/>
      <c r="B83" s="513"/>
      <c r="C83" s="520" t="s">
        <v>387</v>
      </c>
      <c r="D83" s="520"/>
      <c r="E83" s="516"/>
      <c r="F83" s="518"/>
      <c r="G83" s="86"/>
      <c r="H83" s="77"/>
      <c r="I83" s="77"/>
      <c r="J83" s="5"/>
      <c r="K83" s="5"/>
      <c r="L83" s="5"/>
      <c r="M83" s="5"/>
    </row>
    <row r="84" spans="1:13" x14ac:dyDescent="0.25">
      <c r="A84" s="529"/>
      <c r="B84" s="513"/>
      <c r="C84" s="520" t="s">
        <v>388</v>
      </c>
      <c r="D84" s="520"/>
      <c r="E84" s="516"/>
      <c r="F84" s="519"/>
      <c r="G84" s="87"/>
      <c r="H84" s="77"/>
      <c r="I84" s="77"/>
      <c r="J84" s="5"/>
      <c r="K84" s="5"/>
      <c r="L84" s="5"/>
      <c r="M84" s="5"/>
    </row>
    <row r="85" spans="1:13" x14ac:dyDescent="0.25">
      <c r="A85" s="529">
        <v>4</v>
      </c>
      <c r="B85" s="542" t="s">
        <v>389</v>
      </c>
      <c r="C85" s="555" t="s">
        <v>390</v>
      </c>
      <c r="D85" s="555"/>
      <c r="E85" s="556" t="s">
        <v>332</v>
      </c>
      <c r="F85" s="517">
        <v>40</v>
      </c>
      <c r="G85" s="85"/>
      <c r="H85" s="77"/>
      <c r="I85" s="77"/>
      <c r="J85" s="5"/>
      <c r="K85" s="5"/>
      <c r="L85" s="5"/>
      <c r="M85" s="5"/>
    </row>
    <row r="86" spans="1:13" x14ac:dyDescent="0.25">
      <c r="A86" s="529"/>
      <c r="B86" s="543"/>
      <c r="C86" s="508" t="s">
        <v>391</v>
      </c>
      <c r="D86" s="508"/>
      <c r="E86" s="557"/>
      <c r="F86" s="518"/>
      <c r="G86" s="86"/>
      <c r="H86" s="77"/>
      <c r="I86" s="77"/>
      <c r="J86" s="5"/>
      <c r="K86" s="5"/>
      <c r="L86" s="5"/>
      <c r="M86" s="5"/>
    </row>
    <row r="87" spans="1:13" x14ac:dyDescent="0.25">
      <c r="A87" s="529"/>
      <c r="B87" s="544"/>
      <c r="C87" s="555" t="s">
        <v>392</v>
      </c>
      <c r="D87" s="555"/>
      <c r="E87" s="558"/>
      <c r="F87" s="519"/>
      <c r="G87" s="87"/>
      <c r="H87" s="77"/>
      <c r="I87" s="77"/>
      <c r="J87" s="5"/>
      <c r="K87" s="5"/>
      <c r="L87" s="5"/>
      <c r="M87" s="5"/>
    </row>
    <row r="88" spans="1:13" x14ac:dyDescent="0.25">
      <c r="A88" s="93"/>
      <c r="B88" s="548" t="s">
        <v>319</v>
      </c>
      <c r="C88" s="549"/>
      <c r="D88" s="94"/>
      <c r="E88" s="88"/>
      <c r="F88" s="89"/>
      <c r="G88" s="89"/>
      <c r="H88" s="82"/>
      <c r="I88" s="82"/>
      <c r="J88" s="82"/>
      <c r="K88" s="82"/>
      <c r="L88" s="82"/>
      <c r="M88" s="82"/>
    </row>
    <row r="89" spans="1:13" x14ac:dyDescent="0.25">
      <c r="A89" s="522" t="s">
        <v>393</v>
      </c>
      <c r="B89" s="523"/>
      <c r="C89" s="523"/>
      <c r="D89" s="523"/>
      <c r="E89" s="523"/>
      <c r="F89" s="550"/>
      <c r="G89" s="95"/>
      <c r="H89" s="77"/>
      <c r="I89" s="77"/>
      <c r="J89" s="5"/>
      <c r="K89" s="5"/>
      <c r="L89" s="5"/>
      <c r="M89" s="5"/>
    </row>
    <row r="90" spans="1:13" x14ac:dyDescent="0.25">
      <c r="A90" s="505" t="s">
        <v>394</v>
      </c>
      <c r="B90" s="506"/>
      <c r="C90" s="506"/>
      <c r="D90" s="506"/>
      <c r="E90" s="506"/>
      <c r="F90" s="507"/>
      <c r="G90" s="83"/>
      <c r="H90" s="77"/>
      <c r="I90" s="77"/>
      <c r="J90" s="5"/>
      <c r="K90" s="5"/>
      <c r="L90" s="5"/>
      <c r="M90" s="5"/>
    </row>
    <row r="91" spans="1:13" x14ac:dyDescent="0.25">
      <c r="A91" s="505" t="s">
        <v>395</v>
      </c>
      <c r="B91" s="506"/>
      <c r="C91" s="506"/>
      <c r="D91" s="506"/>
      <c r="E91" s="506"/>
      <c r="F91" s="507"/>
      <c r="G91" s="83"/>
      <c r="H91" s="77"/>
      <c r="I91" s="77"/>
      <c r="J91" s="5"/>
      <c r="K91" s="5"/>
      <c r="L91" s="5"/>
      <c r="M91" s="5"/>
    </row>
    <row r="92" spans="1:13" x14ac:dyDescent="0.25">
      <c r="A92" s="551" t="s">
        <v>396</v>
      </c>
      <c r="B92" s="552"/>
      <c r="C92" s="552"/>
      <c r="D92" s="552"/>
      <c r="E92" s="552"/>
      <c r="F92" s="552"/>
      <c r="G92" s="552"/>
      <c r="H92" s="552"/>
      <c r="I92" s="552"/>
      <c r="J92" s="5"/>
      <c r="K92" s="5"/>
      <c r="L92" s="5"/>
      <c r="M92" s="5"/>
    </row>
    <row r="93" spans="1:13" s="116" customFormat="1" x14ac:dyDescent="0.25">
      <c r="A93" s="493" t="s">
        <v>1519</v>
      </c>
      <c r="B93" s="494"/>
      <c r="C93" s="494"/>
      <c r="D93" s="494"/>
      <c r="E93" s="494"/>
      <c r="F93" s="494"/>
      <c r="G93" s="494"/>
      <c r="H93" s="494"/>
      <c r="I93" s="494"/>
      <c r="J93" s="495"/>
      <c r="K93" s="5"/>
      <c r="L93" s="5"/>
      <c r="M93" s="5"/>
    </row>
    <row r="94" spans="1:13" x14ac:dyDescent="0.25">
      <c r="A94" s="92" t="s">
        <v>1253</v>
      </c>
      <c r="B94" s="553" t="s">
        <v>397</v>
      </c>
      <c r="C94" s="554"/>
      <c r="D94" s="554"/>
      <c r="E94" s="554"/>
      <c r="F94" s="554"/>
      <c r="G94" s="554"/>
      <c r="H94" s="554"/>
      <c r="I94" s="554"/>
      <c r="J94" s="198"/>
      <c r="K94" s="198"/>
      <c r="L94" s="198"/>
      <c r="M94" s="198"/>
    </row>
    <row r="95" spans="1:13" x14ac:dyDescent="0.25">
      <c r="A95" s="529">
        <v>1</v>
      </c>
      <c r="B95" s="540" t="s">
        <v>385</v>
      </c>
      <c r="C95" s="521" t="s">
        <v>398</v>
      </c>
      <c r="D95" s="521"/>
      <c r="E95" s="541" t="s">
        <v>399</v>
      </c>
      <c r="F95" s="542">
        <v>50</v>
      </c>
      <c r="G95" s="85"/>
      <c r="H95" s="526"/>
      <c r="I95" s="526" t="s">
        <v>400</v>
      </c>
      <c r="J95" s="5"/>
      <c r="K95" s="5"/>
      <c r="L95" s="5"/>
      <c r="M95" s="5"/>
    </row>
    <row r="96" spans="1:13" x14ac:dyDescent="0.25">
      <c r="A96" s="529"/>
      <c r="B96" s="540"/>
      <c r="C96" s="520" t="s">
        <v>401</v>
      </c>
      <c r="D96" s="520"/>
      <c r="E96" s="541"/>
      <c r="F96" s="543"/>
      <c r="G96" s="86"/>
      <c r="H96" s="527"/>
      <c r="I96" s="527"/>
      <c r="J96" s="5"/>
      <c r="K96" s="5"/>
      <c r="L96" s="5"/>
      <c r="M96" s="5"/>
    </row>
    <row r="97" spans="1:13" ht="24" customHeight="1" x14ac:dyDescent="0.25">
      <c r="A97" s="529"/>
      <c r="B97" s="540"/>
      <c r="C97" s="538" t="s">
        <v>402</v>
      </c>
      <c r="D97" s="539"/>
      <c r="E97" s="541"/>
      <c r="F97" s="544"/>
      <c r="G97" s="87"/>
      <c r="H97" s="528"/>
      <c r="I97" s="528"/>
      <c r="J97" s="5"/>
      <c r="K97" s="5"/>
      <c r="L97" s="5"/>
      <c r="M97" s="5"/>
    </row>
    <row r="98" spans="1:13" ht="80.25" customHeight="1" x14ac:dyDescent="0.25">
      <c r="A98" s="529">
        <v>2</v>
      </c>
      <c r="B98" s="540" t="s">
        <v>403</v>
      </c>
      <c r="C98" s="521" t="s">
        <v>404</v>
      </c>
      <c r="D98" s="521"/>
      <c r="E98" s="541" t="s">
        <v>399</v>
      </c>
      <c r="F98" s="517">
        <v>80</v>
      </c>
      <c r="G98" s="85"/>
      <c r="H98" s="526"/>
      <c r="I98" s="526"/>
      <c r="J98" s="5"/>
      <c r="K98" s="5"/>
      <c r="L98" s="5"/>
      <c r="M98" s="5"/>
    </row>
    <row r="99" spans="1:13" ht="22.5" customHeight="1" x14ac:dyDescent="0.25">
      <c r="A99" s="529"/>
      <c r="B99" s="540"/>
      <c r="C99" s="520" t="s">
        <v>405</v>
      </c>
      <c r="D99" s="520"/>
      <c r="E99" s="541"/>
      <c r="F99" s="518"/>
      <c r="G99" s="86"/>
      <c r="H99" s="527"/>
      <c r="I99" s="527"/>
      <c r="J99" s="5"/>
      <c r="K99" s="5"/>
      <c r="L99" s="5"/>
      <c r="M99" s="5"/>
    </row>
    <row r="100" spans="1:13" ht="35.25" customHeight="1" x14ac:dyDescent="0.25">
      <c r="A100" s="529"/>
      <c r="B100" s="540"/>
      <c r="C100" s="545" t="s">
        <v>380</v>
      </c>
      <c r="D100" s="545"/>
      <c r="E100" s="541"/>
      <c r="F100" s="518"/>
      <c r="G100" s="86"/>
      <c r="H100" s="527"/>
      <c r="I100" s="527"/>
      <c r="J100" s="5"/>
      <c r="K100" s="5"/>
      <c r="L100" s="5"/>
      <c r="M100" s="5"/>
    </row>
    <row r="101" spans="1:13" ht="62.25" customHeight="1" x14ac:dyDescent="0.25">
      <c r="A101" s="529"/>
      <c r="B101" s="540"/>
      <c r="C101" s="546" t="s">
        <v>406</v>
      </c>
      <c r="D101" s="547"/>
      <c r="E101" s="541"/>
      <c r="F101" s="519"/>
      <c r="G101" s="87"/>
      <c r="H101" s="528"/>
      <c r="I101" s="528"/>
      <c r="J101" s="5"/>
      <c r="K101" s="5"/>
      <c r="L101" s="5"/>
      <c r="M101" s="5"/>
    </row>
    <row r="102" spans="1:13" ht="53.25" customHeight="1" x14ac:dyDescent="0.25">
      <c r="A102" s="529">
        <v>3</v>
      </c>
      <c r="B102" s="530" t="s">
        <v>407</v>
      </c>
      <c r="C102" s="508" t="s">
        <v>408</v>
      </c>
      <c r="D102" s="508"/>
      <c r="E102" s="533" t="s">
        <v>399</v>
      </c>
      <c r="F102" s="517">
        <v>30</v>
      </c>
      <c r="G102" s="85"/>
      <c r="H102" s="526"/>
      <c r="I102" s="526"/>
      <c r="J102" s="5"/>
      <c r="K102" s="5"/>
      <c r="L102" s="5"/>
      <c r="M102" s="5"/>
    </row>
    <row r="103" spans="1:13" x14ac:dyDescent="0.25">
      <c r="A103" s="529"/>
      <c r="B103" s="531"/>
      <c r="C103" s="508" t="s">
        <v>409</v>
      </c>
      <c r="D103" s="508"/>
      <c r="E103" s="534"/>
      <c r="F103" s="518"/>
      <c r="G103" s="86"/>
      <c r="H103" s="527"/>
      <c r="I103" s="527"/>
      <c r="J103" s="5"/>
      <c r="K103" s="5"/>
      <c r="L103" s="5"/>
      <c r="M103" s="5"/>
    </row>
    <row r="104" spans="1:13" ht="31.5" customHeight="1" x14ac:dyDescent="0.25">
      <c r="A104" s="529"/>
      <c r="B104" s="532"/>
      <c r="C104" s="514" t="s">
        <v>410</v>
      </c>
      <c r="D104" s="515"/>
      <c r="E104" s="535"/>
      <c r="F104" s="519"/>
      <c r="G104" s="87"/>
      <c r="H104" s="528"/>
      <c r="I104" s="528"/>
      <c r="J104" s="5"/>
      <c r="K104" s="5"/>
      <c r="L104" s="5"/>
      <c r="M104" s="5"/>
    </row>
    <row r="105" spans="1:13" x14ac:dyDescent="0.25">
      <c r="A105" s="496" t="s">
        <v>319</v>
      </c>
      <c r="B105" s="497"/>
      <c r="C105" s="497"/>
      <c r="D105" s="498"/>
      <c r="E105" s="216"/>
      <c r="F105" s="216"/>
      <c r="G105" s="216"/>
      <c r="H105" s="216"/>
      <c r="I105" s="216"/>
      <c r="J105" s="216"/>
      <c r="K105" s="216"/>
      <c r="L105" s="216"/>
      <c r="M105" s="216"/>
    </row>
    <row r="106" spans="1:13" x14ac:dyDescent="0.25">
      <c r="A106" s="96" t="s">
        <v>411</v>
      </c>
      <c r="B106" s="97"/>
      <c r="C106" s="97"/>
      <c r="D106" s="97"/>
      <c r="E106" s="536"/>
      <c r="F106" s="536"/>
      <c r="G106" s="536"/>
      <c r="H106" s="536"/>
      <c r="I106" s="536"/>
      <c r="J106" s="5"/>
      <c r="K106" s="5"/>
      <c r="L106" s="5"/>
      <c r="M106" s="5"/>
    </row>
    <row r="107" spans="1:13" x14ac:dyDescent="0.25">
      <c r="A107" s="98" t="s">
        <v>412</v>
      </c>
      <c r="B107" s="99"/>
      <c r="C107" s="100"/>
      <c r="D107" s="101"/>
      <c r="E107" s="537"/>
      <c r="F107" s="537"/>
      <c r="G107" s="537"/>
      <c r="H107" s="537"/>
      <c r="I107" s="537"/>
      <c r="J107" s="5"/>
      <c r="K107" s="5"/>
      <c r="L107" s="5"/>
      <c r="M107" s="5"/>
    </row>
    <row r="108" spans="1:13" x14ac:dyDescent="0.25">
      <c r="A108" s="96" t="s">
        <v>413</v>
      </c>
      <c r="B108" s="97"/>
      <c r="C108" s="97"/>
      <c r="D108" s="97"/>
      <c r="E108" s="536"/>
      <c r="F108" s="536"/>
      <c r="G108" s="536"/>
      <c r="H108" s="536"/>
      <c r="I108" s="536"/>
      <c r="J108" s="5"/>
      <c r="K108" s="5"/>
      <c r="L108" s="5"/>
      <c r="M108" s="5"/>
    </row>
    <row r="109" spans="1:13" x14ac:dyDescent="0.25">
      <c r="A109" s="522" t="s">
        <v>414</v>
      </c>
      <c r="B109" s="523"/>
      <c r="C109" s="523"/>
      <c r="D109" s="523"/>
      <c r="E109" s="523"/>
      <c r="F109" s="523"/>
      <c r="G109" s="523"/>
      <c r="H109" s="523"/>
      <c r="I109" s="523"/>
      <c r="J109" s="5"/>
      <c r="K109" s="5"/>
      <c r="L109" s="5"/>
      <c r="M109" s="5"/>
    </row>
    <row r="110" spans="1:13" x14ac:dyDescent="0.25">
      <c r="A110" s="522" t="s">
        <v>352</v>
      </c>
      <c r="B110" s="523"/>
      <c r="C110" s="523"/>
      <c r="D110" s="523"/>
      <c r="E110" s="523"/>
      <c r="F110" s="523"/>
      <c r="G110" s="523"/>
      <c r="H110" s="523"/>
      <c r="I110" s="523"/>
      <c r="J110" s="5"/>
      <c r="K110" s="5"/>
      <c r="L110" s="5"/>
      <c r="M110" s="5"/>
    </row>
    <row r="111" spans="1:13" s="116" customFormat="1" x14ac:dyDescent="0.25">
      <c r="A111" s="493" t="s">
        <v>1519</v>
      </c>
      <c r="B111" s="494"/>
      <c r="C111" s="494"/>
      <c r="D111" s="494"/>
      <c r="E111" s="494"/>
      <c r="F111" s="494"/>
      <c r="G111" s="494"/>
      <c r="H111" s="494"/>
      <c r="I111" s="494"/>
      <c r="J111" s="495"/>
      <c r="K111" s="5"/>
      <c r="L111" s="5"/>
      <c r="M111" s="5"/>
    </row>
    <row r="112" spans="1:13" x14ac:dyDescent="0.25">
      <c r="A112" s="92" t="s">
        <v>1257</v>
      </c>
      <c r="B112" s="524" t="s">
        <v>415</v>
      </c>
      <c r="C112" s="525"/>
      <c r="D112" s="525"/>
      <c r="E112" s="525"/>
      <c r="F112" s="525"/>
      <c r="G112" s="525"/>
      <c r="H112" s="525"/>
      <c r="I112" s="525"/>
      <c r="J112" s="198"/>
      <c r="K112" s="198"/>
      <c r="L112" s="198"/>
      <c r="M112" s="198"/>
    </row>
    <row r="113" spans="1:13" x14ac:dyDescent="0.25">
      <c r="A113" s="512">
        <v>1</v>
      </c>
      <c r="B113" s="513" t="s">
        <v>416</v>
      </c>
      <c r="C113" s="514" t="s">
        <v>417</v>
      </c>
      <c r="D113" s="515"/>
      <c r="E113" s="516" t="s">
        <v>332</v>
      </c>
      <c r="F113" s="517">
        <v>300</v>
      </c>
      <c r="G113" s="85"/>
      <c r="H113" s="77"/>
      <c r="I113" s="77"/>
      <c r="J113" s="5"/>
      <c r="K113" s="5"/>
      <c r="L113" s="5"/>
      <c r="M113" s="5"/>
    </row>
    <row r="114" spans="1:13" x14ac:dyDescent="0.25">
      <c r="A114" s="512"/>
      <c r="B114" s="513"/>
      <c r="C114" s="520" t="s">
        <v>405</v>
      </c>
      <c r="D114" s="520"/>
      <c r="E114" s="516"/>
      <c r="F114" s="518"/>
      <c r="G114" s="86"/>
      <c r="H114" s="77"/>
      <c r="I114" s="77"/>
      <c r="J114" s="5"/>
      <c r="K114" s="5"/>
      <c r="L114" s="5"/>
      <c r="M114" s="5"/>
    </row>
    <row r="115" spans="1:13" x14ac:dyDescent="0.25">
      <c r="A115" s="512"/>
      <c r="B115" s="513"/>
      <c r="C115" s="521" t="s">
        <v>418</v>
      </c>
      <c r="D115" s="521"/>
      <c r="E115" s="516"/>
      <c r="F115" s="518"/>
      <c r="G115" s="86"/>
      <c r="H115" s="77"/>
      <c r="I115" s="77"/>
      <c r="J115" s="5"/>
      <c r="K115" s="5"/>
      <c r="L115" s="5"/>
      <c r="M115" s="5"/>
    </row>
    <row r="116" spans="1:13" x14ac:dyDescent="0.25">
      <c r="A116" s="512"/>
      <c r="B116" s="513"/>
      <c r="C116" s="520" t="s">
        <v>419</v>
      </c>
      <c r="D116" s="520"/>
      <c r="E116" s="516"/>
      <c r="F116" s="518"/>
      <c r="G116" s="86"/>
      <c r="H116" s="77"/>
      <c r="I116" s="77"/>
      <c r="J116" s="5"/>
      <c r="K116" s="5"/>
      <c r="L116" s="5"/>
      <c r="M116" s="5"/>
    </row>
    <row r="117" spans="1:13" x14ac:dyDescent="0.25">
      <c r="A117" s="512"/>
      <c r="B117" s="513"/>
      <c r="C117" s="520" t="s">
        <v>420</v>
      </c>
      <c r="D117" s="520"/>
      <c r="E117" s="516"/>
      <c r="F117" s="519"/>
      <c r="G117" s="87"/>
      <c r="H117" s="77"/>
      <c r="I117" s="77"/>
      <c r="J117" s="5"/>
      <c r="K117" s="5"/>
      <c r="L117" s="5"/>
      <c r="M117" s="5"/>
    </row>
    <row r="118" spans="1:13" x14ac:dyDescent="0.25">
      <c r="A118" s="512">
        <v>2</v>
      </c>
      <c r="B118" s="513" t="s">
        <v>421</v>
      </c>
      <c r="C118" s="514" t="s">
        <v>422</v>
      </c>
      <c r="D118" s="515"/>
      <c r="E118" s="516" t="s">
        <v>332</v>
      </c>
      <c r="F118" s="517">
        <v>200</v>
      </c>
      <c r="G118" s="85"/>
      <c r="H118" s="77"/>
      <c r="I118" s="77"/>
      <c r="J118" s="5"/>
      <c r="K118" s="5"/>
      <c r="L118" s="5"/>
      <c r="M118" s="5"/>
    </row>
    <row r="119" spans="1:13" x14ac:dyDescent="0.25">
      <c r="A119" s="512"/>
      <c r="B119" s="513"/>
      <c r="C119" s="520" t="s">
        <v>405</v>
      </c>
      <c r="D119" s="520"/>
      <c r="E119" s="516"/>
      <c r="F119" s="518"/>
      <c r="G119" s="86"/>
      <c r="H119" s="77"/>
      <c r="I119" s="77"/>
      <c r="J119" s="5"/>
      <c r="K119" s="5"/>
      <c r="L119" s="5"/>
      <c r="M119" s="5"/>
    </row>
    <row r="120" spans="1:13" x14ac:dyDescent="0.25">
      <c r="A120" s="512"/>
      <c r="B120" s="513"/>
      <c r="C120" s="521" t="s">
        <v>418</v>
      </c>
      <c r="D120" s="521"/>
      <c r="E120" s="516"/>
      <c r="F120" s="518"/>
      <c r="G120" s="86"/>
      <c r="H120" s="77"/>
      <c r="I120" s="77"/>
      <c r="J120" s="5"/>
      <c r="K120" s="5"/>
      <c r="L120" s="5"/>
      <c r="M120" s="5"/>
    </row>
    <row r="121" spans="1:13" x14ac:dyDescent="0.25">
      <c r="A121" s="512"/>
      <c r="B121" s="513"/>
      <c r="C121" s="520" t="s">
        <v>419</v>
      </c>
      <c r="D121" s="520"/>
      <c r="E121" s="516"/>
      <c r="F121" s="518"/>
      <c r="G121" s="86"/>
      <c r="H121" s="77"/>
      <c r="I121" s="77"/>
      <c r="J121" s="5"/>
      <c r="K121" s="5"/>
      <c r="L121" s="5"/>
      <c r="M121" s="5"/>
    </row>
    <row r="122" spans="1:13" x14ac:dyDescent="0.25">
      <c r="A122" s="512"/>
      <c r="B122" s="513"/>
      <c r="C122" s="520" t="s">
        <v>423</v>
      </c>
      <c r="D122" s="520"/>
      <c r="E122" s="516"/>
      <c r="F122" s="519"/>
      <c r="G122" s="87"/>
      <c r="H122" s="77"/>
      <c r="I122" s="77"/>
      <c r="J122" s="5"/>
      <c r="K122" s="5"/>
      <c r="L122" s="5"/>
      <c r="M122" s="5"/>
    </row>
    <row r="123" spans="1:13" x14ac:dyDescent="0.25">
      <c r="A123" s="503" t="s">
        <v>319</v>
      </c>
      <c r="B123" s="503"/>
      <c r="C123" s="503"/>
      <c r="D123" s="503"/>
      <c r="E123" s="80"/>
      <c r="F123" s="81"/>
      <c r="G123" s="81"/>
      <c r="H123" s="82"/>
      <c r="I123" s="82"/>
      <c r="J123" s="82"/>
      <c r="K123" s="82"/>
      <c r="L123" s="82"/>
      <c r="M123" s="82"/>
    </row>
    <row r="124" spans="1:13" x14ac:dyDescent="0.25">
      <c r="A124" s="504" t="s">
        <v>424</v>
      </c>
      <c r="B124" s="504"/>
      <c r="C124" s="504"/>
      <c r="D124" s="504"/>
      <c r="E124" s="91"/>
      <c r="F124" s="91"/>
      <c r="G124" s="91"/>
      <c r="H124" s="77"/>
      <c r="I124" s="77"/>
      <c r="J124" s="5"/>
      <c r="K124" s="5"/>
      <c r="L124" s="5"/>
      <c r="M124" s="5"/>
    </row>
    <row r="125" spans="1:13" ht="27.75" customHeight="1" x14ac:dyDescent="0.25">
      <c r="A125" s="505" t="s">
        <v>425</v>
      </c>
      <c r="B125" s="506"/>
      <c r="C125" s="506"/>
      <c r="D125" s="506"/>
      <c r="E125" s="507"/>
      <c r="F125" s="84"/>
      <c r="G125" s="84"/>
      <c r="H125" s="77"/>
      <c r="I125" s="77"/>
      <c r="J125" s="5"/>
      <c r="K125" s="5"/>
      <c r="L125" s="5"/>
      <c r="M125" s="5"/>
    </row>
    <row r="126" spans="1:13" x14ac:dyDescent="0.25">
      <c r="A126" s="508" t="s">
        <v>322</v>
      </c>
      <c r="B126" s="508"/>
      <c r="C126" s="508"/>
      <c r="D126" s="508"/>
      <c r="E126" s="508"/>
      <c r="F126" s="508"/>
      <c r="G126" s="508"/>
      <c r="H126" s="508"/>
      <c r="I126" s="508"/>
      <c r="J126" s="5"/>
      <c r="K126" s="5"/>
      <c r="L126" s="5"/>
      <c r="M126" s="5"/>
    </row>
    <row r="127" spans="1:13" x14ac:dyDescent="0.25">
      <c r="A127" s="509" t="s">
        <v>426</v>
      </c>
      <c r="B127" s="510"/>
      <c r="C127" s="510"/>
      <c r="D127" s="510"/>
      <c r="E127" s="511"/>
      <c r="F127" s="217"/>
      <c r="G127" s="217"/>
      <c r="H127" s="218"/>
      <c r="I127" s="218"/>
      <c r="J127" s="218"/>
      <c r="K127" s="218"/>
      <c r="L127" s="218"/>
      <c r="M127" s="218"/>
    </row>
    <row r="128" spans="1:13" x14ac:dyDescent="0.25">
      <c r="A128" s="500" t="s">
        <v>427</v>
      </c>
      <c r="B128" s="501"/>
      <c r="C128" s="501"/>
      <c r="D128" s="501"/>
      <c r="E128" s="502"/>
      <c r="F128" s="102"/>
      <c r="G128" s="102"/>
      <c r="H128" s="77"/>
      <c r="I128" s="77"/>
      <c r="J128" s="5"/>
      <c r="K128" s="5"/>
      <c r="L128" s="5"/>
      <c r="M128" s="5"/>
    </row>
    <row r="129" spans="1:13" x14ac:dyDescent="0.25">
      <c r="A129" s="500" t="s">
        <v>428</v>
      </c>
      <c r="B129" s="501"/>
      <c r="C129" s="501"/>
      <c r="D129" s="501"/>
      <c r="E129" s="502"/>
      <c r="F129" s="102"/>
      <c r="G129" s="102"/>
      <c r="H129" s="77"/>
      <c r="I129" s="77"/>
      <c r="J129" s="5"/>
      <c r="K129" s="5"/>
      <c r="L129" s="5"/>
      <c r="M129" s="5"/>
    </row>
    <row r="130" spans="1:13" x14ac:dyDescent="0.25">
      <c r="A130" s="500" t="s">
        <v>429</v>
      </c>
      <c r="B130" s="501"/>
      <c r="C130" s="501"/>
      <c r="D130" s="501"/>
      <c r="E130" s="502"/>
      <c r="F130" s="102"/>
      <c r="G130" s="102"/>
      <c r="H130" s="77"/>
      <c r="I130" s="77"/>
      <c r="J130" s="5"/>
      <c r="K130" s="5"/>
      <c r="L130" s="5"/>
      <c r="M130" s="5"/>
    </row>
    <row r="131" spans="1:13" s="116" customFormat="1" x14ac:dyDescent="0.25">
      <c r="A131" s="493" t="s">
        <v>1519</v>
      </c>
      <c r="B131" s="494"/>
      <c r="C131" s="494"/>
      <c r="D131" s="494"/>
      <c r="E131" s="494"/>
      <c r="F131" s="494"/>
      <c r="G131" s="494"/>
      <c r="H131" s="494"/>
      <c r="I131" s="494"/>
      <c r="J131" s="495"/>
      <c r="K131" s="5"/>
      <c r="L131" s="5"/>
      <c r="M131" s="5"/>
    </row>
  </sheetData>
  <mergeCells count="209">
    <mergeCell ref="C7:D7"/>
    <mergeCell ref="C8:D8"/>
    <mergeCell ref="C9:D9"/>
    <mergeCell ref="C10:D10"/>
    <mergeCell ref="A11:D11"/>
    <mergeCell ref="A12:F12"/>
    <mergeCell ref="C3:D3"/>
    <mergeCell ref="B4:I4"/>
    <mergeCell ref="A5:A10"/>
    <mergeCell ref="B5:B10"/>
    <mergeCell ref="C5:D5"/>
    <mergeCell ref="E5:E10"/>
    <mergeCell ref="F5:F10"/>
    <mergeCell ref="C6:D6"/>
    <mergeCell ref="C20:D20"/>
    <mergeCell ref="C21:D21"/>
    <mergeCell ref="A22:A25"/>
    <mergeCell ref="B22:B25"/>
    <mergeCell ref="C22:D22"/>
    <mergeCell ref="E22:E25"/>
    <mergeCell ref="A13:D13"/>
    <mergeCell ref="A14:I14"/>
    <mergeCell ref="B16:I16"/>
    <mergeCell ref="A17:A21"/>
    <mergeCell ref="B17:B21"/>
    <mergeCell ref="C17:D17"/>
    <mergeCell ref="E17:E21"/>
    <mergeCell ref="F17:F21"/>
    <mergeCell ref="C18:D18"/>
    <mergeCell ref="C19:D19"/>
    <mergeCell ref="A15:J15"/>
    <mergeCell ref="C28:D28"/>
    <mergeCell ref="C29:D29"/>
    <mergeCell ref="A30:A33"/>
    <mergeCell ref="B30:B33"/>
    <mergeCell ref="C30:D30"/>
    <mergeCell ref="E30:E33"/>
    <mergeCell ref="F22:F25"/>
    <mergeCell ref="C23:D23"/>
    <mergeCell ref="C24:D24"/>
    <mergeCell ref="C25:D25"/>
    <mergeCell ref="A26:A29"/>
    <mergeCell ref="B26:B29"/>
    <mergeCell ref="C26:D26"/>
    <mergeCell ref="E26:E29"/>
    <mergeCell ref="F26:F29"/>
    <mergeCell ref="C27:D27"/>
    <mergeCell ref="C36:D36"/>
    <mergeCell ref="C37:D37"/>
    <mergeCell ref="A38:D38"/>
    <mergeCell ref="A39:D39"/>
    <mergeCell ref="A40:D40"/>
    <mergeCell ref="A41:E41"/>
    <mergeCell ref="F30:F33"/>
    <mergeCell ref="C31:D31"/>
    <mergeCell ref="C32:D32"/>
    <mergeCell ref="C33:D33"/>
    <mergeCell ref="A34:A37"/>
    <mergeCell ref="B34:B37"/>
    <mergeCell ref="C34:D34"/>
    <mergeCell ref="E34:E37"/>
    <mergeCell ref="F34:F37"/>
    <mergeCell ref="C35:D35"/>
    <mergeCell ref="C49:D49"/>
    <mergeCell ref="C50:D50"/>
    <mergeCell ref="C51:D51"/>
    <mergeCell ref="A52:D52"/>
    <mergeCell ref="A53:D53"/>
    <mergeCell ref="A54:E54"/>
    <mergeCell ref="A42:D42"/>
    <mergeCell ref="A43:I43"/>
    <mergeCell ref="B45:I45"/>
    <mergeCell ref="A46:A51"/>
    <mergeCell ref="B46:B51"/>
    <mergeCell ref="C46:D46"/>
    <mergeCell ref="E46:E51"/>
    <mergeCell ref="C47:D47"/>
    <mergeCell ref="F47:F51"/>
    <mergeCell ref="C48:D48"/>
    <mergeCell ref="A44:J44"/>
    <mergeCell ref="A62:A65"/>
    <mergeCell ref="B62:B65"/>
    <mergeCell ref="C62:D62"/>
    <mergeCell ref="E62:E65"/>
    <mergeCell ref="F62:F65"/>
    <mergeCell ref="C63:D63"/>
    <mergeCell ref="C64:D64"/>
    <mergeCell ref="C65:D65"/>
    <mergeCell ref="A55:I55"/>
    <mergeCell ref="B57:I57"/>
    <mergeCell ref="A58:A61"/>
    <mergeCell ref="B58:B61"/>
    <mergeCell ref="C58:D58"/>
    <mergeCell ref="E58:E61"/>
    <mergeCell ref="F58:F61"/>
    <mergeCell ref="C59:D59"/>
    <mergeCell ref="C60:D60"/>
    <mergeCell ref="C61:D61"/>
    <mergeCell ref="A56:J56"/>
    <mergeCell ref="C73:D73"/>
    <mergeCell ref="C74:D74"/>
    <mergeCell ref="C75:D75"/>
    <mergeCell ref="C76:D76"/>
    <mergeCell ref="A77:A81"/>
    <mergeCell ref="B77:B81"/>
    <mergeCell ref="C77:D77"/>
    <mergeCell ref="A66:D66"/>
    <mergeCell ref="A67:D67"/>
    <mergeCell ref="A68:E68"/>
    <mergeCell ref="A69:I69"/>
    <mergeCell ref="B71:I71"/>
    <mergeCell ref="A72:A76"/>
    <mergeCell ref="B72:B76"/>
    <mergeCell ref="C72:D72"/>
    <mergeCell ref="E72:E76"/>
    <mergeCell ref="F72:F76"/>
    <mergeCell ref="A70:J70"/>
    <mergeCell ref="A82:A84"/>
    <mergeCell ref="B82:B84"/>
    <mergeCell ref="C82:D82"/>
    <mergeCell ref="E82:E84"/>
    <mergeCell ref="F82:F84"/>
    <mergeCell ref="C83:D83"/>
    <mergeCell ref="C84:D84"/>
    <mergeCell ref="E77:E81"/>
    <mergeCell ref="F77:F81"/>
    <mergeCell ref="C78:D78"/>
    <mergeCell ref="C79:D79"/>
    <mergeCell ref="C80:D80"/>
    <mergeCell ref="C81:D81"/>
    <mergeCell ref="B88:C88"/>
    <mergeCell ref="A89:F89"/>
    <mergeCell ref="A90:F90"/>
    <mergeCell ref="A91:F91"/>
    <mergeCell ref="A92:I92"/>
    <mergeCell ref="B94:I94"/>
    <mergeCell ref="A85:A87"/>
    <mergeCell ref="B85:B87"/>
    <mergeCell ref="C85:D85"/>
    <mergeCell ref="E85:E87"/>
    <mergeCell ref="F85:F87"/>
    <mergeCell ref="C86:D86"/>
    <mergeCell ref="C87:D87"/>
    <mergeCell ref="A93:J93"/>
    <mergeCell ref="I95:I97"/>
    <mergeCell ref="C96:D96"/>
    <mergeCell ref="C97:D97"/>
    <mergeCell ref="A98:A101"/>
    <mergeCell ref="B98:B101"/>
    <mergeCell ref="C98:D98"/>
    <mergeCell ref="E98:E101"/>
    <mergeCell ref="F98:F101"/>
    <mergeCell ref="H98:H101"/>
    <mergeCell ref="A95:A97"/>
    <mergeCell ref="B95:B97"/>
    <mergeCell ref="C95:D95"/>
    <mergeCell ref="E95:E97"/>
    <mergeCell ref="F95:F97"/>
    <mergeCell ref="H95:H97"/>
    <mergeCell ref="I98:I101"/>
    <mergeCell ref="C99:D99"/>
    <mergeCell ref="C100:D100"/>
    <mergeCell ref="C101:D101"/>
    <mergeCell ref="I102:I104"/>
    <mergeCell ref="C103:D103"/>
    <mergeCell ref="C104:D104"/>
    <mergeCell ref="A113:A117"/>
    <mergeCell ref="B113:B117"/>
    <mergeCell ref="C113:D113"/>
    <mergeCell ref="E113:E117"/>
    <mergeCell ref="F113:F117"/>
    <mergeCell ref="C114:D114"/>
    <mergeCell ref="C115:D115"/>
    <mergeCell ref="C116:D116"/>
    <mergeCell ref="C117:D117"/>
    <mergeCell ref="A102:A104"/>
    <mergeCell ref="B102:B104"/>
    <mergeCell ref="C102:D102"/>
    <mergeCell ref="E102:E104"/>
    <mergeCell ref="F102:F104"/>
    <mergeCell ref="E106:I106"/>
    <mergeCell ref="E107:I107"/>
    <mergeCell ref="E108:I108"/>
    <mergeCell ref="A109:I109"/>
    <mergeCell ref="A111:J111"/>
    <mergeCell ref="I1:M1"/>
    <mergeCell ref="A131:J131"/>
    <mergeCell ref="A105:D105"/>
    <mergeCell ref="A2:M2"/>
    <mergeCell ref="A129:E129"/>
    <mergeCell ref="A130:E130"/>
    <mergeCell ref="A123:D123"/>
    <mergeCell ref="A124:D124"/>
    <mergeCell ref="A125:E125"/>
    <mergeCell ref="A126:I126"/>
    <mergeCell ref="A127:E127"/>
    <mergeCell ref="A128:E128"/>
    <mergeCell ref="A118:A122"/>
    <mergeCell ref="B118:B122"/>
    <mergeCell ref="C118:D118"/>
    <mergeCell ref="E118:E122"/>
    <mergeCell ref="F118:F122"/>
    <mergeCell ref="C119:D119"/>
    <mergeCell ref="C120:D120"/>
    <mergeCell ref="C121:D121"/>
    <mergeCell ref="C122:D122"/>
    <mergeCell ref="A110:I110"/>
    <mergeCell ref="B112:I112"/>
    <mergeCell ref="H102:H104"/>
  </mergeCells>
  <pageMargins left="0.70866141732283472" right="0.70866141732283472" top="0.74803149606299213" bottom="0.74803149606299213" header="0.31496062992125984" footer="0.31496062992125984"/>
  <pageSetup paperSize="9" scale="77" fitToHeight="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266"/>
  <sheetViews>
    <sheetView topLeftCell="A238" workbookViewId="0">
      <selection activeCell="G246" sqref="G246"/>
    </sheetView>
  </sheetViews>
  <sheetFormatPr defaultRowHeight="15" x14ac:dyDescent="0.25"/>
  <cols>
    <col min="3" max="3" width="31.85546875" customWidth="1"/>
    <col min="7" max="7" width="10.5703125" customWidth="1"/>
  </cols>
  <sheetData>
    <row r="1" spans="1:14" x14ac:dyDescent="0.25">
      <c r="J1" s="445" t="s">
        <v>1540</v>
      </c>
      <c r="K1" s="445"/>
      <c r="L1" s="445"/>
      <c r="M1" s="445"/>
      <c r="N1" s="445"/>
    </row>
    <row r="2" spans="1:14" ht="15.75" x14ac:dyDescent="0.25">
      <c r="A2" s="593" t="s">
        <v>1525</v>
      </c>
      <c r="B2" s="593"/>
      <c r="C2" s="593"/>
      <c r="D2" s="593"/>
      <c r="E2" s="593"/>
      <c r="F2" s="593"/>
      <c r="G2" s="593"/>
      <c r="H2" s="593"/>
      <c r="I2" s="593"/>
      <c r="J2" s="593"/>
      <c r="K2" s="593"/>
      <c r="L2" s="593"/>
      <c r="M2" s="593"/>
      <c r="N2" s="593"/>
    </row>
    <row r="3" spans="1:14" ht="89.25" x14ac:dyDescent="0.25">
      <c r="A3" s="2" t="s">
        <v>0</v>
      </c>
      <c r="B3" s="26" t="s">
        <v>430</v>
      </c>
      <c r="C3" s="27" t="s">
        <v>431</v>
      </c>
      <c r="D3" s="26" t="s">
        <v>4</v>
      </c>
      <c r="E3" s="26" t="s">
        <v>432</v>
      </c>
      <c r="F3" s="26" t="s">
        <v>433</v>
      </c>
      <c r="G3" s="28" t="s">
        <v>5</v>
      </c>
      <c r="H3" s="6" t="s">
        <v>6</v>
      </c>
      <c r="I3" s="6" t="s">
        <v>7</v>
      </c>
      <c r="J3" s="6" t="s">
        <v>8</v>
      </c>
      <c r="K3" s="6" t="s">
        <v>1518</v>
      </c>
      <c r="L3" s="6" t="s">
        <v>1515</v>
      </c>
      <c r="M3" s="6" t="s">
        <v>1516</v>
      </c>
      <c r="N3" s="7" t="s">
        <v>9</v>
      </c>
    </row>
    <row r="4" spans="1:14" ht="15" customHeight="1" x14ac:dyDescent="0.25">
      <c r="A4" s="103" t="s">
        <v>1258</v>
      </c>
      <c r="B4" s="609" t="s">
        <v>1211</v>
      </c>
      <c r="C4" s="610"/>
      <c r="D4" s="610"/>
      <c r="E4" s="610"/>
      <c r="F4" s="610"/>
      <c r="G4" s="104"/>
      <c r="H4" s="105"/>
      <c r="I4" s="105"/>
      <c r="J4" s="105"/>
      <c r="K4" s="105"/>
      <c r="L4" s="105"/>
      <c r="M4" s="105"/>
      <c r="N4" s="105"/>
    </row>
    <row r="5" spans="1:14" ht="25.5" x14ac:dyDescent="0.25">
      <c r="A5" s="29">
        <v>1</v>
      </c>
      <c r="B5" s="50" t="s">
        <v>434</v>
      </c>
      <c r="C5" s="51" t="s">
        <v>435</v>
      </c>
      <c r="D5" s="49" t="s">
        <v>436</v>
      </c>
      <c r="E5" s="49" t="s">
        <v>437</v>
      </c>
      <c r="F5" s="50" t="s">
        <v>438</v>
      </c>
      <c r="G5" s="34">
        <v>2000</v>
      </c>
      <c r="H5" s="5"/>
      <c r="I5" s="5"/>
      <c r="J5" s="5"/>
      <c r="K5" s="5"/>
      <c r="L5" s="5"/>
      <c r="M5" s="5"/>
      <c r="N5" s="5"/>
    </row>
    <row r="6" spans="1:14" ht="25.5" x14ac:dyDescent="0.25">
      <c r="A6" s="29">
        <v>2</v>
      </c>
      <c r="B6" s="31" t="s">
        <v>439</v>
      </c>
      <c r="C6" s="32" t="s">
        <v>440</v>
      </c>
      <c r="D6" s="33" t="s">
        <v>441</v>
      </c>
      <c r="E6" s="33" t="s">
        <v>442</v>
      </c>
      <c r="F6" s="31" t="s">
        <v>443</v>
      </c>
      <c r="G6" s="34">
        <v>75000</v>
      </c>
      <c r="H6" s="5"/>
      <c r="I6" s="5"/>
      <c r="J6" s="5"/>
      <c r="K6" s="5"/>
      <c r="L6" s="5"/>
      <c r="M6" s="5"/>
      <c r="N6" s="5"/>
    </row>
    <row r="7" spans="1:14" ht="51" x14ac:dyDescent="0.25">
      <c r="A7" s="30">
        <v>3</v>
      </c>
      <c r="B7" s="31" t="s">
        <v>444</v>
      </c>
      <c r="C7" s="32" t="s">
        <v>440</v>
      </c>
      <c r="D7" s="33" t="s">
        <v>445</v>
      </c>
      <c r="E7" s="33" t="s">
        <v>446</v>
      </c>
      <c r="F7" s="31" t="s">
        <v>447</v>
      </c>
      <c r="G7" s="34">
        <v>2500</v>
      </c>
      <c r="H7" s="5"/>
      <c r="I7" s="5"/>
      <c r="J7" s="5"/>
      <c r="K7" s="5"/>
      <c r="L7" s="5"/>
      <c r="M7" s="5"/>
      <c r="N7" s="5"/>
    </row>
    <row r="8" spans="1:14" x14ac:dyDescent="0.25">
      <c r="A8" s="29">
        <v>4</v>
      </c>
      <c r="B8" s="31" t="s">
        <v>448</v>
      </c>
      <c r="C8" s="32" t="s">
        <v>449</v>
      </c>
      <c r="D8" s="33" t="s">
        <v>450</v>
      </c>
      <c r="E8" s="33" t="s">
        <v>451</v>
      </c>
      <c r="F8" s="31" t="s">
        <v>452</v>
      </c>
      <c r="G8" s="34">
        <v>13000</v>
      </c>
      <c r="H8" s="5"/>
      <c r="I8" s="5"/>
      <c r="J8" s="5"/>
      <c r="K8" s="5"/>
      <c r="L8" s="5"/>
      <c r="M8" s="5"/>
      <c r="N8" s="5"/>
    </row>
    <row r="9" spans="1:14" ht="25.5" x14ac:dyDescent="0.25">
      <c r="A9" s="29">
        <v>5</v>
      </c>
      <c r="B9" s="31" t="s">
        <v>448</v>
      </c>
      <c r="C9" s="32" t="s">
        <v>449</v>
      </c>
      <c r="D9" s="33" t="s">
        <v>441</v>
      </c>
      <c r="E9" s="33" t="s">
        <v>446</v>
      </c>
      <c r="F9" s="31" t="s">
        <v>438</v>
      </c>
      <c r="G9" s="34">
        <v>800</v>
      </c>
      <c r="H9" s="5"/>
      <c r="I9" s="5"/>
      <c r="J9" s="5"/>
      <c r="K9" s="5"/>
      <c r="L9" s="5"/>
      <c r="M9" s="5"/>
      <c r="N9" s="5"/>
    </row>
    <row r="10" spans="1:14" ht="38.25" x14ac:dyDescent="0.25">
      <c r="A10" s="30">
        <v>6</v>
      </c>
      <c r="B10" s="31" t="s">
        <v>453</v>
      </c>
      <c r="C10" s="32" t="s">
        <v>454</v>
      </c>
      <c r="D10" s="33" t="s">
        <v>455</v>
      </c>
      <c r="E10" s="33" t="s">
        <v>456</v>
      </c>
      <c r="F10" s="31" t="s">
        <v>447</v>
      </c>
      <c r="G10" s="34">
        <v>120</v>
      </c>
      <c r="H10" s="5"/>
      <c r="I10" s="5"/>
      <c r="J10" s="5"/>
      <c r="K10" s="5"/>
      <c r="L10" s="5"/>
      <c r="M10" s="5"/>
      <c r="N10" s="5"/>
    </row>
    <row r="11" spans="1:14" x14ac:dyDescent="0.25">
      <c r="A11" s="29">
        <v>7</v>
      </c>
      <c r="B11" s="31" t="s">
        <v>457</v>
      </c>
      <c r="C11" s="32" t="s">
        <v>458</v>
      </c>
      <c r="D11" s="33" t="s">
        <v>450</v>
      </c>
      <c r="E11" s="33" t="s">
        <v>459</v>
      </c>
      <c r="F11" s="31" t="s">
        <v>452</v>
      </c>
      <c r="G11" s="34">
        <v>1000</v>
      </c>
      <c r="H11" s="5"/>
      <c r="I11" s="5"/>
      <c r="J11" s="5"/>
      <c r="K11" s="5"/>
      <c r="L11" s="5"/>
      <c r="M11" s="5"/>
      <c r="N11" s="5"/>
    </row>
    <row r="12" spans="1:14" ht="25.5" x14ac:dyDescent="0.25">
      <c r="A12" s="29">
        <v>8</v>
      </c>
      <c r="B12" s="31" t="s">
        <v>461</v>
      </c>
      <c r="C12" s="32" t="s">
        <v>462</v>
      </c>
      <c r="D12" s="33" t="s">
        <v>441</v>
      </c>
      <c r="E12" s="33" t="s">
        <v>460</v>
      </c>
      <c r="F12" s="31" t="s">
        <v>438</v>
      </c>
      <c r="G12" s="34">
        <v>9000</v>
      </c>
      <c r="H12" s="5"/>
      <c r="I12" s="5"/>
      <c r="J12" s="5"/>
      <c r="K12" s="5"/>
      <c r="L12" s="5"/>
      <c r="M12" s="5"/>
      <c r="N12" s="5"/>
    </row>
    <row r="13" spans="1:14" ht="25.5" x14ac:dyDescent="0.25">
      <c r="A13" s="30">
        <v>9</v>
      </c>
      <c r="B13" s="31" t="s">
        <v>461</v>
      </c>
      <c r="C13" s="32" t="s">
        <v>462</v>
      </c>
      <c r="D13" s="33" t="s">
        <v>463</v>
      </c>
      <c r="E13" s="33" t="s">
        <v>464</v>
      </c>
      <c r="F13" s="31" t="s">
        <v>452</v>
      </c>
      <c r="G13" s="34">
        <v>20000</v>
      </c>
      <c r="H13" s="5"/>
      <c r="I13" s="5"/>
      <c r="J13" s="5"/>
      <c r="K13" s="5"/>
      <c r="L13" s="5"/>
      <c r="M13" s="5"/>
      <c r="N13" s="5"/>
    </row>
    <row r="14" spans="1:14" ht="25.5" x14ac:dyDescent="0.25">
      <c r="A14" s="29">
        <v>10</v>
      </c>
      <c r="B14" s="31" t="s">
        <v>465</v>
      </c>
      <c r="C14" s="32" t="s">
        <v>1162</v>
      </c>
      <c r="D14" s="33" t="s">
        <v>479</v>
      </c>
      <c r="E14" s="33" t="s">
        <v>466</v>
      </c>
      <c r="F14" s="31" t="s">
        <v>509</v>
      </c>
      <c r="G14" s="34">
        <v>450</v>
      </c>
      <c r="H14" s="5"/>
      <c r="I14" s="5"/>
      <c r="J14" s="5"/>
      <c r="K14" s="5"/>
      <c r="L14" s="5"/>
      <c r="M14" s="5"/>
      <c r="N14" s="5"/>
    </row>
    <row r="15" spans="1:14" ht="38.25" x14ac:dyDescent="0.25">
      <c r="A15" s="29">
        <v>11</v>
      </c>
      <c r="B15" s="31" t="s">
        <v>467</v>
      </c>
      <c r="C15" s="32" t="s">
        <v>468</v>
      </c>
      <c r="D15" s="33" t="s">
        <v>469</v>
      </c>
      <c r="E15" s="33" t="s">
        <v>470</v>
      </c>
      <c r="F15" s="31" t="s">
        <v>471</v>
      </c>
      <c r="G15" s="34">
        <v>50</v>
      </c>
      <c r="H15" s="5"/>
      <c r="I15" s="5"/>
      <c r="J15" s="5"/>
      <c r="K15" s="5"/>
      <c r="L15" s="5"/>
      <c r="M15" s="5"/>
      <c r="N15" s="5"/>
    </row>
    <row r="16" spans="1:14" ht="38.25" x14ac:dyDescent="0.25">
      <c r="A16" s="30">
        <v>12</v>
      </c>
      <c r="B16" s="36" t="s">
        <v>472</v>
      </c>
      <c r="C16" s="37" t="s">
        <v>473</v>
      </c>
      <c r="D16" s="36" t="s">
        <v>474</v>
      </c>
      <c r="E16" s="36" t="s">
        <v>475</v>
      </c>
      <c r="F16" s="36" t="s">
        <v>476</v>
      </c>
      <c r="G16" s="34">
        <v>700</v>
      </c>
      <c r="H16" s="5"/>
      <c r="I16" s="5"/>
      <c r="J16" s="5"/>
      <c r="K16" s="5"/>
      <c r="L16" s="5"/>
      <c r="M16" s="5"/>
      <c r="N16" s="5"/>
    </row>
    <row r="17" spans="1:14" ht="25.5" x14ac:dyDescent="0.25">
      <c r="A17" s="29">
        <v>13</v>
      </c>
      <c r="B17" s="31" t="s">
        <v>477</v>
      </c>
      <c r="C17" s="32" t="s">
        <v>478</v>
      </c>
      <c r="D17" s="33" t="s">
        <v>479</v>
      </c>
      <c r="E17" s="33" t="s">
        <v>480</v>
      </c>
      <c r="F17" s="31" t="s">
        <v>438</v>
      </c>
      <c r="G17" s="34">
        <v>2500</v>
      </c>
      <c r="H17" s="5"/>
      <c r="I17" s="5"/>
      <c r="J17" s="5"/>
      <c r="K17" s="5"/>
      <c r="L17" s="5"/>
      <c r="M17" s="5"/>
      <c r="N17" s="5"/>
    </row>
    <row r="18" spans="1:14" ht="76.5" x14ac:dyDescent="0.25">
      <c r="A18" s="29">
        <v>14</v>
      </c>
      <c r="B18" s="31" t="s">
        <v>481</v>
      </c>
      <c r="C18" s="32" t="s">
        <v>482</v>
      </c>
      <c r="D18" s="33" t="s">
        <v>483</v>
      </c>
      <c r="E18" s="33" t="s">
        <v>484</v>
      </c>
      <c r="F18" s="31" t="s">
        <v>485</v>
      </c>
      <c r="G18" s="34">
        <v>2000</v>
      </c>
      <c r="H18" s="5"/>
      <c r="I18" s="5"/>
      <c r="J18" s="5"/>
      <c r="K18" s="5"/>
      <c r="L18" s="5"/>
      <c r="M18" s="5"/>
      <c r="N18" s="5"/>
    </row>
    <row r="19" spans="1:14" ht="76.5" x14ac:dyDescent="0.25">
      <c r="A19" s="30">
        <v>15</v>
      </c>
      <c r="B19" s="31" t="s">
        <v>486</v>
      </c>
      <c r="C19" s="32" t="s">
        <v>487</v>
      </c>
      <c r="D19" s="33" t="s">
        <v>483</v>
      </c>
      <c r="E19" s="33" t="s">
        <v>488</v>
      </c>
      <c r="F19" s="31" t="s">
        <v>485</v>
      </c>
      <c r="G19" s="34">
        <v>300</v>
      </c>
      <c r="H19" s="5"/>
      <c r="I19" s="5"/>
      <c r="J19" s="5"/>
      <c r="K19" s="5"/>
      <c r="L19" s="5"/>
      <c r="M19" s="5"/>
      <c r="N19" s="5"/>
    </row>
    <row r="20" spans="1:14" ht="51" x14ac:dyDescent="0.25">
      <c r="A20" s="29">
        <v>16</v>
      </c>
      <c r="B20" s="31" t="s">
        <v>489</v>
      </c>
      <c r="C20" s="32" t="s">
        <v>490</v>
      </c>
      <c r="D20" s="33" t="s">
        <v>491</v>
      </c>
      <c r="E20" s="33" t="s">
        <v>492</v>
      </c>
      <c r="F20" s="31" t="s">
        <v>443</v>
      </c>
      <c r="G20" s="34">
        <v>2000</v>
      </c>
      <c r="H20" s="5"/>
      <c r="I20" s="5"/>
      <c r="J20" s="5"/>
      <c r="K20" s="5"/>
      <c r="L20" s="5"/>
      <c r="M20" s="5"/>
      <c r="N20" s="5"/>
    </row>
    <row r="21" spans="1:14" ht="25.5" x14ac:dyDescent="0.25">
      <c r="A21" s="29">
        <v>17</v>
      </c>
      <c r="B21" s="31" t="s">
        <v>493</v>
      </c>
      <c r="C21" s="32" t="s">
        <v>494</v>
      </c>
      <c r="D21" s="33" t="s">
        <v>479</v>
      </c>
      <c r="E21" s="33" t="s">
        <v>495</v>
      </c>
      <c r="F21" s="31" t="s">
        <v>438</v>
      </c>
      <c r="G21" s="34">
        <v>300</v>
      </c>
      <c r="H21" s="5"/>
      <c r="I21" s="5"/>
      <c r="J21" s="5"/>
      <c r="K21" s="5"/>
      <c r="L21" s="5"/>
      <c r="M21" s="5"/>
      <c r="N21" s="5"/>
    </row>
    <row r="22" spans="1:14" ht="51" x14ac:dyDescent="0.25">
      <c r="A22" s="30">
        <v>18</v>
      </c>
      <c r="B22" s="31" t="s">
        <v>496</v>
      </c>
      <c r="C22" s="32" t="s">
        <v>497</v>
      </c>
      <c r="D22" s="33" t="s">
        <v>491</v>
      </c>
      <c r="E22" s="33" t="s">
        <v>498</v>
      </c>
      <c r="F22" s="38" t="s">
        <v>443</v>
      </c>
      <c r="G22" s="34">
        <v>7000</v>
      </c>
      <c r="H22" s="5"/>
      <c r="I22" s="5"/>
      <c r="J22" s="5"/>
      <c r="K22" s="5"/>
      <c r="L22" s="5"/>
      <c r="M22" s="5"/>
      <c r="N22" s="5"/>
    </row>
    <row r="23" spans="1:14" x14ac:dyDescent="0.25">
      <c r="A23" s="29">
        <v>19</v>
      </c>
      <c r="B23" s="31" t="s">
        <v>499</v>
      </c>
      <c r="C23" s="32" t="s">
        <v>500</v>
      </c>
      <c r="D23" s="33" t="s">
        <v>485</v>
      </c>
      <c r="E23" s="33" t="s">
        <v>501</v>
      </c>
      <c r="F23" s="31" t="s">
        <v>485</v>
      </c>
      <c r="G23" s="34">
        <v>1000</v>
      </c>
      <c r="H23" s="5"/>
      <c r="I23" s="5"/>
      <c r="J23" s="5"/>
      <c r="K23" s="5"/>
      <c r="L23" s="5"/>
      <c r="M23" s="5"/>
      <c r="N23" s="5"/>
    </row>
    <row r="24" spans="1:14" ht="25.5" x14ac:dyDescent="0.25">
      <c r="A24" s="29">
        <v>20</v>
      </c>
      <c r="B24" s="31" t="s">
        <v>502</v>
      </c>
      <c r="C24" s="32" t="s">
        <v>503</v>
      </c>
      <c r="D24" s="33" t="s">
        <v>504</v>
      </c>
      <c r="E24" s="33" t="s">
        <v>1163</v>
      </c>
      <c r="F24" s="31" t="s">
        <v>443</v>
      </c>
      <c r="G24" s="34">
        <v>8000</v>
      </c>
      <c r="H24" s="5"/>
      <c r="I24" s="5"/>
      <c r="J24" s="5"/>
      <c r="K24" s="5"/>
      <c r="L24" s="5"/>
      <c r="M24" s="5"/>
      <c r="N24" s="5"/>
    </row>
    <row r="25" spans="1:14" ht="25.5" x14ac:dyDescent="0.25">
      <c r="A25" s="30">
        <v>21</v>
      </c>
      <c r="B25" s="31" t="s">
        <v>502</v>
      </c>
      <c r="C25" s="32" t="s">
        <v>503</v>
      </c>
      <c r="D25" s="33" t="s">
        <v>504</v>
      </c>
      <c r="E25" s="33" t="s">
        <v>506</v>
      </c>
      <c r="F25" s="31" t="s">
        <v>443</v>
      </c>
      <c r="G25" s="34">
        <v>17000</v>
      </c>
      <c r="H25" s="5"/>
      <c r="I25" s="5"/>
      <c r="J25" s="5"/>
      <c r="K25" s="5"/>
      <c r="L25" s="5"/>
      <c r="M25" s="5"/>
      <c r="N25" s="5"/>
    </row>
    <row r="26" spans="1:14" x14ac:dyDescent="0.25">
      <c r="A26" s="29">
        <v>22</v>
      </c>
      <c r="B26" s="31" t="s">
        <v>507</v>
      </c>
      <c r="C26" s="32" t="s">
        <v>508</v>
      </c>
      <c r="D26" s="33" t="s">
        <v>509</v>
      </c>
      <c r="E26" s="33" t="s">
        <v>505</v>
      </c>
      <c r="F26" s="31" t="s">
        <v>509</v>
      </c>
      <c r="G26" s="34">
        <v>3500</v>
      </c>
      <c r="H26" s="5"/>
      <c r="I26" s="5"/>
      <c r="J26" s="5"/>
      <c r="K26" s="5"/>
      <c r="L26" s="5"/>
      <c r="M26" s="5"/>
      <c r="N26" s="5"/>
    </row>
    <row r="27" spans="1:14" x14ac:dyDescent="0.25">
      <c r="A27" s="29">
        <v>23</v>
      </c>
      <c r="B27" s="31" t="s">
        <v>507</v>
      </c>
      <c r="C27" s="32" t="s">
        <v>508</v>
      </c>
      <c r="D27" s="33" t="s">
        <v>509</v>
      </c>
      <c r="E27" s="33" t="s">
        <v>1164</v>
      </c>
      <c r="F27" s="31" t="s">
        <v>509</v>
      </c>
      <c r="G27" s="34">
        <v>3000</v>
      </c>
      <c r="H27" s="5"/>
      <c r="I27" s="5"/>
      <c r="J27" s="5"/>
      <c r="K27" s="5"/>
      <c r="L27" s="5"/>
      <c r="M27" s="5"/>
      <c r="N27" s="5"/>
    </row>
    <row r="28" spans="1:14" x14ac:dyDescent="0.25">
      <c r="A28" s="30">
        <v>24</v>
      </c>
      <c r="B28" s="31" t="s">
        <v>510</v>
      </c>
      <c r="C28" s="32" t="s">
        <v>511</v>
      </c>
      <c r="D28" s="33" t="s">
        <v>509</v>
      </c>
      <c r="E28" s="33" t="s">
        <v>512</v>
      </c>
      <c r="F28" s="31" t="s">
        <v>509</v>
      </c>
      <c r="G28" s="34">
        <v>650</v>
      </c>
      <c r="H28" s="5"/>
      <c r="I28" s="5"/>
      <c r="J28" s="5"/>
      <c r="K28" s="5"/>
      <c r="L28" s="5"/>
      <c r="M28" s="5"/>
      <c r="N28" s="5"/>
    </row>
    <row r="29" spans="1:14" ht="38.25" x14ac:dyDescent="0.25">
      <c r="A29" s="29">
        <v>25</v>
      </c>
      <c r="B29" s="39" t="s">
        <v>513</v>
      </c>
      <c r="C29" s="40" t="s">
        <v>514</v>
      </c>
      <c r="D29" s="33" t="s">
        <v>515</v>
      </c>
      <c r="E29" s="33" t="s">
        <v>516</v>
      </c>
      <c r="F29" s="31" t="s">
        <v>447</v>
      </c>
      <c r="G29" s="34">
        <v>20</v>
      </c>
      <c r="H29" s="5"/>
      <c r="I29" s="5"/>
      <c r="J29" s="5"/>
      <c r="K29" s="5"/>
      <c r="L29" s="5"/>
      <c r="M29" s="5"/>
      <c r="N29" s="5"/>
    </row>
    <row r="30" spans="1:14" x14ac:dyDescent="0.25">
      <c r="A30" s="29">
        <v>26</v>
      </c>
      <c r="B30" s="39" t="s">
        <v>517</v>
      </c>
      <c r="C30" s="40" t="s">
        <v>518</v>
      </c>
      <c r="D30" s="33" t="s">
        <v>463</v>
      </c>
      <c r="E30" s="33" t="s">
        <v>519</v>
      </c>
      <c r="F30" s="31" t="s">
        <v>452</v>
      </c>
      <c r="G30" s="34">
        <v>1000</v>
      </c>
      <c r="H30" s="5"/>
      <c r="I30" s="5"/>
      <c r="J30" s="5"/>
      <c r="K30" s="5"/>
      <c r="L30" s="5"/>
      <c r="M30" s="5"/>
      <c r="N30" s="5"/>
    </row>
    <row r="31" spans="1:14" ht="25.5" x14ac:dyDescent="0.25">
      <c r="A31" s="30">
        <v>27</v>
      </c>
      <c r="B31" s="39" t="s">
        <v>520</v>
      </c>
      <c r="C31" s="40" t="s">
        <v>521</v>
      </c>
      <c r="D31" s="33" t="s">
        <v>463</v>
      </c>
      <c r="E31" s="33" t="s">
        <v>522</v>
      </c>
      <c r="F31" s="31" t="s">
        <v>452</v>
      </c>
      <c r="G31" s="34">
        <v>1500</v>
      </c>
      <c r="H31" s="5"/>
      <c r="I31" s="5"/>
      <c r="J31" s="5"/>
      <c r="K31" s="5"/>
      <c r="L31" s="5"/>
      <c r="M31" s="5"/>
      <c r="N31" s="5"/>
    </row>
    <row r="32" spans="1:14" x14ac:dyDescent="0.25">
      <c r="A32" s="29">
        <v>28</v>
      </c>
      <c r="B32" s="31" t="s">
        <v>523</v>
      </c>
      <c r="C32" s="32" t="s">
        <v>524</v>
      </c>
      <c r="D32" s="33" t="s">
        <v>438</v>
      </c>
      <c r="E32" s="33" t="s">
        <v>466</v>
      </c>
      <c r="F32" s="31" t="s">
        <v>438</v>
      </c>
      <c r="G32" s="34">
        <v>1500</v>
      </c>
      <c r="H32" s="5"/>
      <c r="I32" s="5"/>
      <c r="J32" s="5"/>
      <c r="K32" s="5"/>
      <c r="L32" s="5"/>
      <c r="M32" s="5"/>
      <c r="N32" s="5"/>
    </row>
    <row r="33" spans="1:14" x14ac:dyDescent="0.25">
      <c r="A33" s="29">
        <v>29</v>
      </c>
      <c r="B33" s="31" t="s">
        <v>523</v>
      </c>
      <c r="C33" s="32" t="s">
        <v>524</v>
      </c>
      <c r="D33" s="33" t="s">
        <v>438</v>
      </c>
      <c r="E33" s="33" t="s">
        <v>525</v>
      </c>
      <c r="F33" s="31" t="s">
        <v>438</v>
      </c>
      <c r="G33" s="34">
        <v>500</v>
      </c>
      <c r="H33" s="5"/>
      <c r="I33" s="5"/>
      <c r="J33" s="5"/>
      <c r="K33" s="5"/>
      <c r="L33" s="5"/>
      <c r="M33" s="5"/>
      <c r="N33" s="5"/>
    </row>
    <row r="34" spans="1:14" ht="25.5" x14ac:dyDescent="0.25">
      <c r="A34" s="30">
        <v>30</v>
      </c>
      <c r="B34" s="31" t="s">
        <v>526</v>
      </c>
      <c r="C34" s="32" t="s">
        <v>527</v>
      </c>
      <c r="D34" s="33" t="s">
        <v>463</v>
      </c>
      <c r="E34" s="41" t="s">
        <v>528</v>
      </c>
      <c r="F34" s="31" t="s">
        <v>447</v>
      </c>
      <c r="G34" s="34">
        <v>250</v>
      </c>
      <c r="H34" s="5"/>
      <c r="I34" s="5"/>
      <c r="J34" s="5"/>
      <c r="K34" s="5"/>
      <c r="L34" s="5"/>
      <c r="M34" s="5"/>
      <c r="N34" s="5"/>
    </row>
    <row r="35" spans="1:14" ht="38.25" x14ac:dyDescent="0.25">
      <c r="A35" s="29">
        <v>31</v>
      </c>
      <c r="B35" s="31" t="s">
        <v>529</v>
      </c>
      <c r="C35" s="32" t="s">
        <v>530</v>
      </c>
      <c r="D35" s="33" t="s">
        <v>531</v>
      </c>
      <c r="E35" s="33" t="s">
        <v>532</v>
      </c>
      <c r="F35" s="31" t="s">
        <v>531</v>
      </c>
      <c r="G35" s="34">
        <v>3500</v>
      </c>
      <c r="H35" s="5"/>
      <c r="I35" s="5"/>
      <c r="J35" s="5"/>
      <c r="K35" s="5"/>
      <c r="L35" s="5"/>
      <c r="M35" s="5"/>
      <c r="N35" s="5"/>
    </row>
    <row r="36" spans="1:14" ht="38.25" x14ac:dyDescent="0.25">
      <c r="A36" s="29">
        <v>32</v>
      </c>
      <c r="B36" s="31" t="s">
        <v>529</v>
      </c>
      <c r="C36" s="32" t="s">
        <v>530</v>
      </c>
      <c r="D36" s="33" t="s">
        <v>531</v>
      </c>
      <c r="E36" s="33" t="s">
        <v>533</v>
      </c>
      <c r="F36" s="31" t="s">
        <v>531</v>
      </c>
      <c r="G36" s="34">
        <v>2500</v>
      </c>
      <c r="H36" s="5"/>
      <c r="I36" s="5"/>
      <c r="J36" s="5"/>
      <c r="K36" s="5"/>
      <c r="L36" s="5"/>
      <c r="M36" s="5"/>
      <c r="N36" s="5"/>
    </row>
    <row r="37" spans="1:14" x14ac:dyDescent="0.25">
      <c r="A37" s="30">
        <v>33</v>
      </c>
      <c r="B37" s="31" t="s">
        <v>534</v>
      </c>
      <c r="C37" s="32" t="s">
        <v>535</v>
      </c>
      <c r="D37" s="33" t="s">
        <v>438</v>
      </c>
      <c r="E37" s="33" t="s">
        <v>536</v>
      </c>
      <c r="F37" s="31" t="s">
        <v>438</v>
      </c>
      <c r="G37" s="34">
        <v>5000</v>
      </c>
      <c r="H37" s="5"/>
      <c r="I37" s="5"/>
      <c r="J37" s="5"/>
      <c r="K37" s="5"/>
      <c r="L37" s="5"/>
      <c r="M37" s="5"/>
      <c r="N37" s="5"/>
    </row>
    <row r="38" spans="1:14" x14ac:dyDescent="0.25">
      <c r="A38" s="29">
        <v>34</v>
      </c>
      <c r="B38" s="31" t="s">
        <v>537</v>
      </c>
      <c r="C38" s="32" t="s">
        <v>538</v>
      </c>
      <c r="D38" s="33" t="s">
        <v>438</v>
      </c>
      <c r="E38" s="33" t="s">
        <v>539</v>
      </c>
      <c r="F38" s="31" t="s">
        <v>438</v>
      </c>
      <c r="G38" s="34">
        <v>13000</v>
      </c>
      <c r="H38" s="5"/>
      <c r="I38" s="5"/>
      <c r="J38" s="5"/>
      <c r="K38" s="5"/>
      <c r="L38" s="5"/>
      <c r="M38" s="5"/>
      <c r="N38" s="5"/>
    </row>
    <row r="39" spans="1:14" ht="25.5" x14ac:dyDescent="0.25">
      <c r="A39" s="29">
        <v>35</v>
      </c>
      <c r="B39" s="31" t="s">
        <v>540</v>
      </c>
      <c r="C39" s="32" t="s">
        <v>541</v>
      </c>
      <c r="D39" s="33" t="s">
        <v>438</v>
      </c>
      <c r="E39" s="33" t="s">
        <v>542</v>
      </c>
      <c r="F39" s="31" t="s">
        <v>438</v>
      </c>
      <c r="G39" s="34">
        <v>2500</v>
      </c>
      <c r="H39" s="5"/>
      <c r="I39" s="5"/>
      <c r="J39" s="5"/>
      <c r="K39" s="5"/>
      <c r="L39" s="5"/>
      <c r="M39" s="5"/>
      <c r="N39" s="5"/>
    </row>
    <row r="40" spans="1:14" ht="25.5" x14ac:dyDescent="0.25">
      <c r="A40" s="30">
        <v>36</v>
      </c>
      <c r="B40" s="31" t="s">
        <v>543</v>
      </c>
      <c r="C40" s="32" t="s">
        <v>544</v>
      </c>
      <c r="D40" s="33" t="s">
        <v>463</v>
      </c>
      <c r="E40" s="33" t="s">
        <v>545</v>
      </c>
      <c r="F40" s="31" t="s">
        <v>452</v>
      </c>
      <c r="G40" s="34">
        <v>4500</v>
      </c>
      <c r="H40" s="5"/>
      <c r="I40" s="5"/>
      <c r="J40" s="5"/>
      <c r="K40" s="5"/>
      <c r="L40" s="5"/>
      <c r="M40" s="5"/>
      <c r="N40" s="5"/>
    </row>
    <row r="41" spans="1:14" ht="25.5" x14ac:dyDescent="0.25">
      <c r="A41" s="29">
        <v>37</v>
      </c>
      <c r="B41" s="30" t="s">
        <v>546</v>
      </c>
      <c r="C41" s="40" t="s">
        <v>547</v>
      </c>
      <c r="D41" s="33" t="s">
        <v>450</v>
      </c>
      <c r="E41" s="33" t="s">
        <v>548</v>
      </c>
      <c r="F41" s="30" t="s">
        <v>452</v>
      </c>
      <c r="G41" s="34">
        <v>2500</v>
      </c>
      <c r="H41" s="5"/>
      <c r="I41" s="5"/>
      <c r="J41" s="5"/>
      <c r="K41" s="5"/>
      <c r="L41" s="5"/>
      <c r="M41" s="5"/>
      <c r="N41" s="5"/>
    </row>
    <row r="42" spans="1:14" ht="25.5" x14ac:dyDescent="0.25">
      <c r="A42" s="29">
        <v>38</v>
      </c>
      <c r="B42" s="31" t="s">
        <v>549</v>
      </c>
      <c r="C42" s="32" t="s">
        <v>550</v>
      </c>
      <c r="D42" s="33" t="s">
        <v>450</v>
      </c>
      <c r="E42" s="33" t="s">
        <v>551</v>
      </c>
      <c r="F42" s="31" t="s">
        <v>452</v>
      </c>
      <c r="G42" s="34">
        <v>500</v>
      </c>
      <c r="H42" s="5"/>
      <c r="I42" s="5"/>
      <c r="J42" s="5"/>
      <c r="K42" s="5"/>
      <c r="L42" s="5"/>
      <c r="M42" s="5"/>
      <c r="N42" s="5"/>
    </row>
    <row r="43" spans="1:14" ht="25.5" x14ac:dyDescent="0.25">
      <c r="A43" s="30">
        <v>39</v>
      </c>
      <c r="B43" s="31" t="s">
        <v>552</v>
      </c>
      <c r="C43" s="32" t="s">
        <v>553</v>
      </c>
      <c r="D43" s="33" t="s">
        <v>463</v>
      </c>
      <c r="E43" s="33" t="s">
        <v>554</v>
      </c>
      <c r="F43" s="31" t="s">
        <v>452</v>
      </c>
      <c r="G43" s="34">
        <v>500</v>
      </c>
      <c r="H43" s="5"/>
      <c r="I43" s="5"/>
      <c r="J43" s="5"/>
      <c r="K43" s="5"/>
      <c r="L43" s="5"/>
      <c r="M43" s="5"/>
      <c r="N43" s="5"/>
    </row>
    <row r="44" spans="1:14" s="116" customFormat="1" x14ac:dyDescent="0.25">
      <c r="A44" s="590" t="s">
        <v>1519</v>
      </c>
      <c r="B44" s="591"/>
      <c r="C44" s="591"/>
      <c r="D44" s="591"/>
      <c r="E44" s="591"/>
      <c r="F44" s="591"/>
      <c r="G44" s="591"/>
      <c r="H44" s="591"/>
      <c r="I44" s="591"/>
      <c r="J44" s="591"/>
      <c r="K44" s="592"/>
      <c r="L44" s="5"/>
      <c r="M44" s="5"/>
      <c r="N44" s="5"/>
    </row>
    <row r="45" spans="1:14" x14ac:dyDescent="0.25">
      <c r="A45" s="103" t="s">
        <v>1259</v>
      </c>
      <c r="B45" s="597" t="s">
        <v>570</v>
      </c>
      <c r="C45" s="598"/>
      <c r="D45" s="598"/>
      <c r="E45" s="598"/>
      <c r="F45" s="598"/>
      <c r="G45" s="599"/>
      <c r="H45" s="105"/>
      <c r="I45" s="105"/>
      <c r="J45" s="105"/>
      <c r="K45" s="105"/>
      <c r="L45" s="105"/>
      <c r="M45" s="105"/>
      <c r="N45" s="105"/>
    </row>
    <row r="46" spans="1:14" ht="25.5" x14ac:dyDescent="0.25">
      <c r="A46" s="30">
        <v>1</v>
      </c>
      <c r="B46" s="31" t="s">
        <v>571</v>
      </c>
      <c r="C46" s="32" t="s">
        <v>572</v>
      </c>
      <c r="D46" s="33" t="s">
        <v>573</v>
      </c>
      <c r="E46" s="48">
        <v>0.04</v>
      </c>
      <c r="F46" s="31" t="s">
        <v>447</v>
      </c>
      <c r="G46" s="34">
        <v>1500</v>
      </c>
      <c r="H46" s="5"/>
      <c r="I46" s="5"/>
      <c r="J46" s="5"/>
      <c r="K46" s="5"/>
      <c r="L46" s="5"/>
      <c r="M46" s="5"/>
      <c r="N46" s="5"/>
    </row>
    <row r="47" spans="1:14" ht="25.5" x14ac:dyDescent="0.25">
      <c r="A47" s="30">
        <v>2</v>
      </c>
      <c r="B47" s="31" t="s">
        <v>574</v>
      </c>
      <c r="C47" s="32" t="s">
        <v>575</v>
      </c>
      <c r="D47" s="33" t="s">
        <v>576</v>
      </c>
      <c r="E47" s="48" t="s">
        <v>1165</v>
      </c>
      <c r="F47" s="31" t="s">
        <v>447</v>
      </c>
      <c r="G47" s="34">
        <v>3500</v>
      </c>
      <c r="H47" s="5"/>
      <c r="I47" s="5"/>
      <c r="J47" s="5"/>
      <c r="K47" s="5"/>
      <c r="L47" s="5"/>
      <c r="M47" s="5"/>
      <c r="N47" s="5"/>
    </row>
    <row r="48" spans="1:14" ht="25.5" x14ac:dyDescent="0.25">
      <c r="A48" s="30">
        <v>3</v>
      </c>
      <c r="B48" s="31" t="s">
        <v>577</v>
      </c>
      <c r="C48" s="32" t="s">
        <v>578</v>
      </c>
      <c r="D48" s="33" t="s">
        <v>576</v>
      </c>
      <c r="E48" s="33" t="s">
        <v>470</v>
      </c>
      <c r="F48" s="31" t="s">
        <v>447</v>
      </c>
      <c r="G48" s="34">
        <v>350</v>
      </c>
      <c r="H48" s="5"/>
      <c r="I48" s="5"/>
      <c r="J48" s="5"/>
      <c r="K48" s="5"/>
      <c r="L48" s="5"/>
      <c r="M48" s="5"/>
      <c r="N48" s="5"/>
    </row>
    <row r="49" spans="1:14" ht="25.5" x14ac:dyDescent="0.25">
      <c r="A49" s="30">
        <v>4</v>
      </c>
      <c r="B49" s="31" t="s">
        <v>577</v>
      </c>
      <c r="C49" s="40" t="s">
        <v>579</v>
      </c>
      <c r="D49" s="33" t="s">
        <v>576</v>
      </c>
      <c r="E49" s="33" t="s">
        <v>470</v>
      </c>
      <c r="F49" s="30" t="s">
        <v>447</v>
      </c>
      <c r="G49" s="34">
        <v>1500</v>
      </c>
      <c r="H49" s="5"/>
      <c r="I49" s="5"/>
      <c r="J49" s="5"/>
      <c r="K49" s="5"/>
      <c r="L49" s="5"/>
      <c r="M49" s="5"/>
      <c r="N49" s="5"/>
    </row>
    <row r="50" spans="1:14" s="116" customFormat="1" ht="25.5" x14ac:dyDescent="0.25">
      <c r="A50" s="30">
        <v>5</v>
      </c>
      <c r="B50" s="31" t="s">
        <v>595</v>
      </c>
      <c r="C50" s="32" t="s">
        <v>596</v>
      </c>
      <c r="D50" s="33" t="s">
        <v>576</v>
      </c>
      <c r="E50" s="48" t="s">
        <v>607</v>
      </c>
      <c r="F50" s="31" t="s">
        <v>447</v>
      </c>
      <c r="G50" s="34">
        <v>20</v>
      </c>
      <c r="H50" s="5"/>
      <c r="I50" s="5"/>
      <c r="J50" s="5"/>
      <c r="K50" s="5"/>
      <c r="L50" s="5"/>
      <c r="M50" s="5"/>
      <c r="N50" s="5"/>
    </row>
    <row r="51" spans="1:14" s="116" customFormat="1" x14ac:dyDescent="0.25">
      <c r="A51" s="590" t="s">
        <v>1519</v>
      </c>
      <c r="B51" s="591"/>
      <c r="C51" s="591"/>
      <c r="D51" s="591"/>
      <c r="E51" s="591"/>
      <c r="F51" s="591"/>
      <c r="G51" s="591"/>
      <c r="H51" s="591"/>
      <c r="I51" s="591"/>
      <c r="J51" s="591"/>
      <c r="K51" s="592"/>
      <c r="L51" s="5"/>
      <c r="M51" s="5"/>
      <c r="N51" s="5"/>
    </row>
    <row r="52" spans="1:14" x14ac:dyDescent="0.25">
      <c r="A52" s="103" t="s">
        <v>1260</v>
      </c>
      <c r="B52" s="597" t="s">
        <v>580</v>
      </c>
      <c r="C52" s="598"/>
      <c r="D52" s="598"/>
      <c r="E52" s="598"/>
      <c r="F52" s="598"/>
      <c r="G52" s="599"/>
      <c r="H52" s="105"/>
      <c r="I52" s="105"/>
      <c r="J52" s="105"/>
      <c r="K52" s="105"/>
      <c r="L52" s="105"/>
      <c r="M52" s="105"/>
      <c r="N52" s="105"/>
    </row>
    <row r="53" spans="1:14" ht="25.5" x14ac:dyDescent="0.25">
      <c r="A53" s="30">
        <v>1</v>
      </c>
      <c r="B53" s="31" t="s">
        <v>581</v>
      </c>
      <c r="C53" s="32" t="s">
        <v>582</v>
      </c>
      <c r="D53" s="33" t="s">
        <v>576</v>
      </c>
      <c r="E53" s="33" t="s">
        <v>470</v>
      </c>
      <c r="F53" s="31" t="s">
        <v>447</v>
      </c>
      <c r="G53" s="34">
        <v>22000</v>
      </c>
      <c r="H53" s="5"/>
      <c r="I53" s="5"/>
      <c r="J53" s="5"/>
      <c r="K53" s="5"/>
      <c r="L53" s="5"/>
      <c r="M53" s="5"/>
      <c r="N53" s="5"/>
    </row>
    <row r="54" spans="1:14" ht="31.5" customHeight="1" x14ac:dyDescent="0.25">
      <c r="A54" s="30">
        <v>2</v>
      </c>
      <c r="B54" s="31" t="s">
        <v>581</v>
      </c>
      <c r="C54" s="32" t="s">
        <v>583</v>
      </c>
      <c r="D54" s="33" t="s">
        <v>576</v>
      </c>
      <c r="E54" s="33" t="s">
        <v>470</v>
      </c>
      <c r="F54" s="31" t="s">
        <v>447</v>
      </c>
      <c r="G54" s="34">
        <v>5000</v>
      </c>
      <c r="H54" s="5"/>
      <c r="I54" s="5"/>
      <c r="J54" s="5"/>
      <c r="K54" s="5"/>
      <c r="L54" s="5"/>
      <c r="M54" s="5"/>
      <c r="N54" s="5"/>
    </row>
    <row r="55" spans="1:14" s="116" customFormat="1" x14ac:dyDescent="0.25">
      <c r="A55" s="590" t="s">
        <v>1519</v>
      </c>
      <c r="B55" s="591"/>
      <c r="C55" s="591"/>
      <c r="D55" s="591"/>
      <c r="E55" s="591"/>
      <c r="F55" s="591"/>
      <c r="G55" s="591"/>
      <c r="H55" s="591"/>
      <c r="I55" s="591"/>
      <c r="J55" s="591"/>
      <c r="K55" s="592"/>
      <c r="L55" s="5"/>
      <c r="M55" s="5"/>
      <c r="N55" s="5"/>
    </row>
    <row r="56" spans="1:14" x14ac:dyDescent="0.25">
      <c r="A56" s="103" t="s">
        <v>1261</v>
      </c>
      <c r="B56" s="597" t="s">
        <v>584</v>
      </c>
      <c r="C56" s="598"/>
      <c r="D56" s="598"/>
      <c r="E56" s="598"/>
      <c r="F56" s="598"/>
      <c r="G56" s="599"/>
      <c r="H56" s="105"/>
      <c r="I56" s="105"/>
      <c r="J56" s="105"/>
      <c r="K56" s="105"/>
      <c r="L56" s="105"/>
      <c r="M56" s="105"/>
      <c r="N56" s="105"/>
    </row>
    <row r="57" spans="1:14" ht="25.5" x14ac:dyDescent="0.25">
      <c r="A57" s="30">
        <v>1</v>
      </c>
      <c r="B57" s="31" t="s">
        <v>585</v>
      </c>
      <c r="C57" s="32" t="s">
        <v>586</v>
      </c>
      <c r="D57" s="33" t="s">
        <v>576</v>
      </c>
      <c r="E57" s="48">
        <v>0.1</v>
      </c>
      <c r="F57" s="31" t="s">
        <v>447</v>
      </c>
      <c r="G57" s="34">
        <v>3500</v>
      </c>
      <c r="H57" s="5"/>
      <c r="I57" s="5"/>
      <c r="J57" s="5"/>
      <c r="K57" s="5"/>
      <c r="L57" s="5"/>
      <c r="M57" s="5"/>
      <c r="N57" s="5"/>
    </row>
    <row r="58" spans="1:14" ht="25.5" x14ac:dyDescent="0.25">
      <c r="A58" s="30">
        <v>2</v>
      </c>
      <c r="B58" s="31" t="s">
        <v>587</v>
      </c>
      <c r="C58" s="32" t="s">
        <v>588</v>
      </c>
      <c r="D58" s="33" t="s">
        <v>576</v>
      </c>
      <c r="E58" s="48">
        <v>0.1</v>
      </c>
      <c r="F58" s="31" t="s">
        <v>447</v>
      </c>
      <c r="G58" s="34">
        <v>100</v>
      </c>
      <c r="H58" s="5"/>
      <c r="I58" s="5"/>
      <c r="J58" s="5"/>
      <c r="K58" s="5"/>
      <c r="L58" s="5"/>
      <c r="M58" s="5"/>
      <c r="N58" s="5"/>
    </row>
    <row r="59" spans="1:14" ht="15" customHeight="1" x14ac:dyDescent="0.25">
      <c r="A59" s="30">
        <v>3</v>
      </c>
      <c r="B59" s="31" t="s">
        <v>589</v>
      </c>
      <c r="C59" s="32" t="s">
        <v>590</v>
      </c>
      <c r="D59" s="33" t="s">
        <v>576</v>
      </c>
      <c r="E59" s="33" t="s">
        <v>591</v>
      </c>
      <c r="F59" s="31" t="s">
        <v>447</v>
      </c>
      <c r="G59" s="34">
        <v>40000</v>
      </c>
      <c r="H59" s="5"/>
      <c r="I59" s="5"/>
      <c r="J59" s="5"/>
      <c r="K59" s="5"/>
      <c r="L59" s="5"/>
      <c r="M59" s="5"/>
      <c r="N59" s="5"/>
    </row>
    <row r="60" spans="1:14" ht="25.5" x14ac:dyDescent="0.25">
      <c r="A60" s="30">
        <v>4</v>
      </c>
      <c r="B60" s="31" t="s">
        <v>589</v>
      </c>
      <c r="C60" s="32" t="s">
        <v>590</v>
      </c>
      <c r="D60" s="33" t="s">
        <v>576</v>
      </c>
      <c r="E60" s="33" t="s">
        <v>592</v>
      </c>
      <c r="F60" s="31" t="s">
        <v>447</v>
      </c>
      <c r="G60" s="34">
        <v>40000</v>
      </c>
      <c r="H60" s="5"/>
      <c r="I60" s="5"/>
      <c r="J60" s="5"/>
      <c r="K60" s="5"/>
      <c r="L60" s="5"/>
      <c r="M60" s="5"/>
      <c r="N60" s="5"/>
    </row>
    <row r="61" spans="1:14" ht="25.5" x14ac:dyDescent="0.25">
      <c r="A61" s="30">
        <v>5</v>
      </c>
      <c r="B61" s="31" t="s">
        <v>589</v>
      </c>
      <c r="C61" s="32" t="s">
        <v>590</v>
      </c>
      <c r="D61" s="33" t="s">
        <v>576</v>
      </c>
      <c r="E61" s="33" t="s">
        <v>593</v>
      </c>
      <c r="F61" s="31" t="s">
        <v>447</v>
      </c>
      <c r="G61" s="34">
        <v>40000</v>
      </c>
      <c r="H61" s="5"/>
      <c r="I61" s="5"/>
      <c r="J61" s="5"/>
      <c r="K61" s="5"/>
      <c r="L61" s="5"/>
      <c r="M61" s="5"/>
      <c r="N61" s="5"/>
    </row>
    <row r="62" spans="1:14" ht="15" customHeight="1" x14ac:dyDescent="0.25">
      <c r="A62" s="30">
        <v>6</v>
      </c>
      <c r="B62" s="31" t="s">
        <v>589</v>
      </c>
      <c r="C62" s="32" t="s">
        <v>590</v>
      </c>
      <c r="D62" s="33" t="s">
        <v>576</v>
      </c>
      <c r="E62" s="33" t="s">
        <v>594</v>
      </c>
      <c r="F62" s="31" t="s">
        <v>447</v>
      </c>
      <c r="G62" s="34">
        <v>42000</v>
      </c>
      <c r="H62" s="5"/>
      <c r="I62" s="5"/>
      <c r="J62" s="5"/>
      <c r="K62" s="5"/>
      <c r="L62" s="5"/>
      <c r="M62" s="5"/>
      <c r="N62" s="5"/>
    </row>
    <row r="63" spans="1:14" ht="25.5" x14ac:dyDescent="0.25">
      <c r="A63" s="30">
        <v>7</v>
      </c>
      <c r="B63" s="31" t="s">
        <v>595</v>
      </c>
      <c r="C63" s="32" t="s">
        <v>596</v>
      </c>
      <c r="D63" s="33" t="s">
        <v>576</v>
      </c>
      <c r="E63" s="48" t="s">
        <v>597</v>
      </c>
      <c r="F63" s="31" t="s">
        <v>447</v>
      </c>
      <c r="G63" s="34">
        <v>1200</v>
      </c>
      <c r="H63" s="5"/>
      <c r="I63" s="5"/>
      <c r="J63" s="5"/>
      <c r="K63" s="5"/>
      <c r="L63" s="5"/>
      <c r="M63" s="5"/>
      <c r="N63" s="5"/>
    </row>
    <row r="64" spans="1:14" ht="25.5" x14ac:dyDescent="0.25">
      <c r="A64" s="30">
        <v>8</v>
      </c>
      <c r="B64" s="31" t="s">
        <v>595</v>
      </c>
      <c r="C64" s="32" t="s">
        <v>596</v>
      </c>
      <c r="D64" s="33" t="s">
        <v>576</v>
      </c>
      <c r="E64" s="48" t="s">
        <v>598</v>
      </c>
      <c r="F64" s="31" t="s">
        <v>447</v>
      </c>
      <c r="G64" s="34">
        <v>3000</v>
      </c>
      <c r="H64" s="5"/>
      <c r="I64" s="5"/>
      <c r="J64" s="5"/>
      <c r="K64" s="5"/>
      <c r="L64" s="5"/>
      <c r="M64" s="5"/>
      <c r="N64" s="5"/>
    </row>
    <row r="65" spans="1:14" ht="25.5" x14ac:dyDescent="0.25">
      <c r="A65" s="30">
        <v>9</v>
      </c>
      <c r="B65" s="31" t="s">
        <v>595</v>
      </c>
      <c r="C65" s="32" t="s">
        <v>596</v>
      </c>
      <c r="D65" s="33" t="s">
        <v>576</v>
      </c>
      <c r="E65" s="48" t="s">
        <v>599</v>
      </c>
      <c r="F65" s="31" t="s">
        <v>447</v>
      </c>
      <c r="G65" s="34">
        <v>500</v>
      </c>
      <c r="H65" s="5"/>
      <c r="I65" s="5"/>
      <c r="J65" s="5"/>
      <c r="K65" s="5"/>
      <c r="L65" s="5"/>
      <c r="M65" s="5"/>
      <c r="N65" s="5"/>
    </row>
    <row r="66" spans="1:14" s="116" customFormat="1" x14ac:dyDescent="0.25">
      <c r="A66" s="590" t="s">
        <v>1519</v>
      </c>
      <c r="B66" s="591"/>
      <c r="C66" s="591"/>
      <c r="D66" s="591"/>
      <c r="E66" s="591"/>
      <c r="F66" s="591"/>
      <c r="G66" s="591"/>
      <c r="H66" s="591"/>
      <c r="I66" s="591"/>
      <c r="J66" s="591"/>
      <c r="K66" s="592"/>
      <c r="L66" s="5"/>
      <c r="M66" s="5"/>
      <c r="N66" s="5"/>
    </row>
    <row r="67" spans="1:14" x14ac:dyDescent="0.25">
      <c r="A67" s="103" t="s">
        <v>1262</v>
      </c>
      <c r="B67" s="597" t="s">
        <v>603</v>
      </c>
      <c r="C67" s="598"/>
      <c r="D67" s="598"/>
      <c r="E67" s="598"/>
      <c r="F67" s="598"/>
      <c r="G67" s="599"/>
      <c r="H67" s="105"/>
      <c r="I67" s="105"/>
      <c r="J67" s="105"/>
      <c r="K67" s="105"/>
      <c r="L67" s="105"/>
      <c r="M67" s="105"/>
      <c r="N67" s="105"/>
    </row>
    <row r="68" spans="1:14" ht="63.75" x14ac:dyDescent="0.25">
      <c r="A68" s="35">
        <v>1</v>
      </c>
      <c r="B68" s="50" t="s">
        <v>589</v>
      </c>
      <c r="C68" s="51" t="s">
        <v>590</v>
      </c>
      <c r="D68" s="49" t="s">
        <v>604</v>
      </c>
      <c r="E68" s="49" t="s">
        <v>592</v>
      </c>
      <c r="F68" s="31" t="s">
        <v>605</v>
      </c>
      <c r="G68" s="34">
        <v>1600</v>
      </c>
      <c r="H68" s="5"/>
      <c r="I68" s="5"/>
      <c r="J68" s="5"/>
      <c r="K68" s="5"/>
      <c r="L68" s="5"/>
      <c r="M68" s="5"/>
      <c r="N68" s="5"/>
    </row>
    <row r="69" spans="1:14" ht="25.5" x14ac:dyDescent="0.25">
      <c r="A69" s="35">
        <v>2</v>
      </c>
      <c r="B69" s="50" t="s">
        <v>589</v>
      </c>
      <c r="C69" s="51" t="s">
        <v>590</v>
      </c>
      <c r="D69" s="49" t="s">
        <v>604</v>
      </c>
      <c r="E69" s="49" t="s">
        <v>606</v>
      </c>
      <c r="F69" s="31" t="s">
        <v>447</v>
      </c>
      <c r="G69" s="30">
        <v>100</v>
      </c>
      <c r="H69" s="5"/>
      <c r="I69" s="5"/>
      <c r="J69" s="5"/>
      <c r="K69" s="5"/>
      <c r="L69" s="5"/>
      <c r="M69" s="5"/>
      <c r="N69" s="5"/>
    </row>
    <row r="70" spans="1:14" s="116" customFormat="1" x14ac:dyDescent="0.25">
      <c r="A70" s="590" t="s">
        <v>1519</v>
      </c>
      <c r="B70" s="591"/>
      <c r="C70" s="591"/>
      <c r="D70" s="591"/>
      <c r="E70" s="591"/>
      <c r="F70" s="591"/>
      <c r="G70" s="591"/>
      <c r="H70" s="591"/>
      <c r="I70" s="591"/>
      <c r="J70" s="591"/>
      <c r="K70" s="592"/>
      <c r="L70" s="5"/>
      <c r="M70" s="5"/>
      <c r="N70" s="5"/>
    </row>
    <row r="71" spans="1:14" ht="15" customHeight="1" x14ac:dyDescent="0.25">
      <c r="A71" s="103" t="s">
        <v>1263</v>
      </c>
      <c r="B71" s="605" t="s">
        <v>608</v>
      </c>
      <c r="C71" s="606"/>
      <c r="D71" s="606"/>
      <c r="E71" s="606"/>
      <c r="F71" s="606"/>
      <c r="G71" s="607"/>
      <c r="H71" s="105"/>
      <c r="I71" s="105"/>
      <c r="J71" s="105"/>
      <c r="K71" s="105"/>
      <c r="L71" s="105"/>
      <c r="M71" s="105"/>
      <c r="N71" s="105"/>
    </row>
    <row r="72" spans="1:14" ht="25.5" x14ac:dyDescent="0.25">
      <c r="A72" s="30">
        <v>1</v>
      </c>
      <c r="B72" s="158" t="s">
        <v>609</v>
      </c>
      <c r="C72" s="159" t="s">
        <v>610</v>
      </c>
      <c r="D72" s="160" t="s">
        <v>576</v>
      </c>
      <c r="E72" s="160" t="s">
        <v>1209</v>
      </c>
      <c r="F72" s="158" t="s">
        <v>452</v>
      </c>
      <c r="G72" s="34">
        <v>1250</v>
      </c>
      <c r="H72" s="5"/>
      <c r="I72" s="5"/>
      <c r="J72" s="5"/>
      <c r="K72" s="5"/>
      <c r="L72" s="5"/>
      <c r="M72" s="5"/>
      <c r="N72" s="5"/>
    </row>
    <row r="73" spans="1:14" ht="25.5" x14ac:dyDescent="0.25">
      <c r="A73" s="30">
        <v>2</v>
      </c>
      <c r="B73" s="158" t="s">
        <v>611</v>
      </c>
      <c r="C73" s="159" t="s">
        <v>612</v>
      </c>
      <c r="D73" s="160" t="s">
        <v>576</v>
      </c>
      <c r="E73" s="160" t="s">
        <v>1166</v>
      </c>
      <c r="F73" s="158" t="s">
        <v>447</v>
      </c>
      <c r="G73" s="34">
        <v>3500</v>
      </c>
      <c r="H73" s="5"/>
      <c r="I73" s="5"/>
      <c r="J73" s="5"/>
      <c r="K73" s="5"/>
      <c r="L73" s="5"/>
      <c r="M73" s="5"/>
      <c r="N73" s="5"/>
    </row>
    <row r="74" spans="1:14" ht="25.5" x14ac:dyDescent="0.25">
      <c r="A74" s="30">
        <v>3</v>
      </c>
      <c r="B74" s="31" t="s">
        <v>613</v>
      </c>
      <c r="C74" s="32" t="s">
        <v>614</v>
      </c>
      <c r="D74" s="33" t="s">
        <v>576</v>
      </c>
      <c r="E74" s="33" t="s">
        <v>615</v>
      </c>
      <c r="F74" s="31" t="s">
        <v>447</v>
      </c>
      <c r="G74" s="34">
        <v>50</v>
      </c>
      <c r="H74" s="5"/>
      <c r="I74" s="5"/>
      <c r="J74" s="5"/>
      <c r="K74" s="5"/>
      <c r="L74" s="5"/>
      <c r="M74" s="5"/>
      <c r="N74" s="5"/>
    </row>
    <row r="75" spans="1:14" s="116" customFormat="1" x14ac:dyDescent="0.25">
      <c r="A75" s="590" t="s">
        <v>1519</v>
      </c>
      <c r="B75" s="591"/>
      <c r="C75" s="591"/>
      <c r="D75" s="591"/>
      <c r="E75" s="591"/>
      <c r="F75" s="591"/>
      <c r="G75" s="591"/>
      <c r="H75" s="591"/>
      <c r="I75" s="591"/>
      <c r="J75" s="591"/>
      <c r="K75" s="592"/>
      <c r="L75" s="5"/>
      <c r="M75" s="5"/>
      <c r="N75" s="5"/>
    </row>
    <row r="76" spans="1:14" ht="15" customHeight="1" x14ac:dyDescent="0.25">
      <c r="A76" s="103" t="s">
        <v>1264</v>
      </c>
      <c r="B76" s="597" t="s">
        <v>1210</v>
      </c>
      <c r="C76" s="598"/>
      <c r="D76" s="598"/>
      <c r="E76" s="598"/>
      <c r="F76" s="598"/>
      <c r="G76" s="599"/>
      <c r="H76" s="105"/>
      <c r="I76" s="105"/>
      <c r="J76" s="105"/>
      <c r="K76" s="105"/>
      <c r="L76" s="105"/>
      <c r="M76" s="105"/>
      <c r="N76" s="105"/>
    </row>
    <row r="77" spans="1:14" ht="25.5" x14ac:dyDescent="0.25">
      <c r="A77" s="30">
        <v>1</v>
      </c>
      <c r="B77" s="31" t="s">
        <v>616</v>
      </c>
      <c r="C77" s="32" t="s">
        <v>617</v>
      </c>
      <c r="D77" s="33" t="s">
        <v>441</v>
      </c>
      <c r="E77" s="33" t="s">
        <v>618</v>
      </c>
      <c r="F77" s="31" t="s">
        <v>438</v>
      </c>
      <c r="G77" s="34">
        <v>800</v>
      </c>
      <c r="H77" s="5"/>
      <c r="I77" s="5"/>
      <c r="J77" s="5"/>
      <c r="K77" s="5"/>
      <c r="L77" s="5"/>
      <c r="M77" s="5"/>
      <c r="N77" s="5"/>
    </row>
    <row r="78" spans="1:14" ht="25.5" x14ac:dyDescent="0.25">
      <c r="A78" s="30">
        <v>2</v>
      </c>
      <c r="B78" s="31" t="s">
        <v>616</v>
      </c>
      <c r="C78" s="32" t="s">
        <v>619</v>
      </c>
      <c r="D78" s="33" t="s">
        <v>463</v>
      </c>
      <c r="E78" s="33" t="s">
        <v>620</v>
      </c>
      <c r="F78" s="31" t="s">
        <v>452</v>
      </c>
      <c r="G78" s="34">
        <v>750</v>
      </c>
      <c r="H78" s="5"/>
      <c r="I78" s="5"/>
      <c r="J78" s="5"/>
      <c r="K78" s="5"/>
      <c r="L78" s="5"/>
      <c r="M78" s="5"/>
      <c r="N78" s="5"/>
    </row>
    <row r="79" spans="1:14" ht="25.5" x14ac:dyDescent="0.25">
      <c r="A79" s="30">
        <v>3</v>
      </c>
      <c r="B79" s="31" t="s">
        <v>621</v>
      </c>
      <c r="C79" s="32" t="s">
        <v>622</v>
      </c>
      <c r="D79" s="33" t="s">
        <v>441</v>
      </c>
      <c r="E79" s="33" t="s">
        <v>623</v>
      </c>
      <c r="F79" s="31" t="s">
        <v>438</v>
      </c>
      <c r="G79" s="34">
        <v>1050</v>
      </c>
      <c r="H79" s="5"/>
      <c r="I79" s="5"/>
      <c r="J79" s="5"/>
      <c r="K79" s="5"/>
      <c r="L79" s="5"/>
      <c r="M79" s="5"/>
      <c r="N79" s="5"/>
    </row>
    <row r="80" spans="1:14" ht="15" customHeight="1" x14ac:dyDescent="0.25">
      <c r="A80" s="30">
        <v>4</v>
      </c>
      <c r="B80" s="31" t="s">
        <v>621</v>
      </c>
      <c r="C80" s="32" t="s">
        <v>622</v>
      </c>
      <c r="D80" s="33" t="s">
        <v>463</v>
      </c>
      <c r="E80" s="33" t="s">
        <v>624</v>
      </c>
      <c r="F80" s="31" t="s">
        <v>452</v>
      </c>
      <c r="G80" s="34">
        <v>2800</v>
      </c>
      <c r="H80" s="5"/>
      <c r="I80" s="5"/>
      <c r="J80" s="5"/>
      <c r="K80" s="5"/>
      <c r="L80" s="5"/>
      <c r="M80" s="5"/>
      <c r="N80" s="5"/>
    </row>
    <row r="81" spans="1:14" ht="63.75" x14ac:dyDescent="0.25">
      <c r="A81" s="30">
        <v>5</v>
      </c>
      <c r="B81" s="31" t="s">
        <v>625</v>
      </c>
      <c r="C81" s="32" t="s">
        <v>626</v>
      </c>
      <c r="D81" s="33" t="s">
        <v>627</v>
      </c>
      <c r="E81" s="33" t="s">
        <v>628</v>
      </c>
      <c r="F81" s="31" t="s">
        <v>452</v>
      </c>
      <c r="G81" s="34">
        <v>510</v>
      </c>
      <c r="H81" s="5"/>
      <c r="I81" s="5"/>
      <c r="J81" s="5"/>
      <c r="K81" s="5"/>
      <c r="L81" s="5"/>
      <c r="M81" s="5"/>
      <c r="N81" s="5"/>
    </row>
    <row r="82" spans="1:14" ht="25.5" x14ac:dyDescent="0.25">
      <c r="A82" s="30">
        <v>6</v>
      </c>
      <c r="B82" s="31" t="s">
        <v>629</v>
      </c>
      <c r="C82" s="32" t="s">
        <v>630</v>
      </c>
      <c r="D82" s="33" t="s">
        <v>463</v>
      </c>
      <c r="E82" s="33" t="s">
        <v>631</v>
      </c>
      <c r="F82" s="31" t="s">
        <v>452</v>
      </c>
      <c r="G82" s="34">
        <v>300</v>
      </c>
      <c r="H82" s="5"/>
      <c r="I82" s="5"/>
      <c r="J82" s="5"/>
      <c r="K82" s="5"/>
      <c r="L82" s="5"/>
      <c r="M82" s="5"/>
      <c r="N82" s="5"/>
    </row>
    <row r="83" spans="1:14" x14ac:dyDescent="0.25">
      <c r="A83" s="30">
        <v>7</v>
      </c>
      <c r="B83" s="31" t="s">
        <v>632</v>
      </c>
      <c r="C83" s="32" t="s">
        <v>633</v>
      </c>
      <c r="D83" s="33" t="s">
        <v>463</v>
      </c>
      <c r="E83" s="33" t="s">
        <v>459</v>
      </c>
      <c r="F83" s="31" t="s">
        <v>452</v>
      </c>
      <c r="G83" s="34">
        <v>1900</v>
      </c>
      <c r="H83" s="5"/>
      <c r="I83" s="5"/>
      <c r="J83" s="5"/>
      <c r="K83" s="5"/>
      <c r="L83" s="5"/>
      <c r="M83" s="5"/>
      <c r="N83" s="5"/>
    </row>
    <row r="84" spans="1:14" ht="25.5" x14ac:dyDescent="0.25">
      <c r="A84" s="30">
        <v>8</v>
      </c>
      <c r="B84" s="31" t="s">
        <v>634</v>
      </c>
      <c r="C84" s="32" t="s">
        <v>635</v>
      </c>
      <c r="D84" s="33" t="s">
        <v>576</v>
      </c>
      <c r="E84" s="33" t="s">
        <v>636</v>
      </c>
      <c r="F84" s="31" t="s">
        <v>452</v>
      </c>
      <c r="G84" s="34">
        <v>380</v>
      </c>
      <c r="H84" s="5"/>
      <c r="I84" s="5"/>
      <c r="J84" s="5"/>
      <c r="K84" s="5"/>
      <c r="L84" s="5"/>
      <c r="M84" s="5"/>
      <c r="N84" s="5"/>
    </row>
    <row r="85" spans="1:14" ht="25.5" x14ac:dyDescent="0.25">
      <c r="A85" s="30">
        <v>9</v>
      </c>
      <c r="B85" s="31" t="s">
        <v>634</v>
      </c>
      <c r="C85" s="32" t="s">
        <v>635</v>
      </c>
      <c r="D85" s="33" t="s">
        <v>637</v>
      </c>
      <c r="E85" s="33" t="s">
        <v>638</v>
      </c>
      <c r="F85" s="31" t="s">
        <v>639</v>
      </c>
      <c r="G85" s="34">
        <v>27</v>
      </c>
      <c r="H85" s="5"/>
      <c r="I85" s="5"/>
      <c r="J85" s="5"/>
      <c r="K85" s="5"/>
      <c r="L85" s="5"/>
      <c r="M85" s="5"/>
      <c r="N85" s="5"/>
    </row>
    <row r="86" spans="1:14" ht="25.5" x14ac:dyDescent="0.25">
      <c r="A86" s="30">
        <v>10</v>
      </c>
      <c r="B86" s="31" t="s">
        <v>634</v>
      </c>
      <c r="C86" s="32" t="s">
        <v>635</v>
      </c>
      <c r="D86" s="33" t="s">
        <v>441</v>
      </c>
      <c r="E86" s="33" t="s">
        <v>640</v>
      </c>
      <c r="F86" s="31" t="s">
        <v>438</v>
      </c>
      <c r="G86" s="34">
        <v>200</v>
      </c>
      <c r="H86" s="5"/>
      <c r="I86" s="5"/>
      <c r="J86" s="5"/>
      <c r="K86" s="5"/>
      <c r="L86" s="5"/>
      <c r="M86" s="5"/>
      <c r="N86" s="5"/>
    </row>
    <row r="87" spans="1:14" x14ac:dyDescent="0.25">
      <c r="A87" s="30">
        <v>11</v>
      </c>
      <c r="B87" s="31" t="s">
        <v>641</v>
      </c>
      <c r="C87" s="32" t="s">
        <v>642</v>
      </c>
      <c r="D87" s="33" t="s">
        <v>438</v>
      </c>
      <c r="E87" s="33" t="s">
        <v>446</v>
      </c>
      <c r="F87" s="31" t="s">
        <v>438</v>
      </c>
      <c r="G87" s="34">
        <v>3600</v>
      </c>
      <c r="H87" s="5"/>
      <c r="I87" s="5"/>
      <c r="J87" s="5"/>
      <c r="K87" s="5"/>
      <c r="L87" s="5"/>
      <c r="M87" s="5"/>
      <c r="N87" s="5"/>
    </row>
    <row r="88" spans="1:14" x14ac:dyDescent="0.25">
      <c r="A88" s="30">
        <v>12</v>
      </c>
      <c r="B88" s="31" t="s">
        <v>641</v>
      </c>
      <c r="C88" s="32" t="s">
        <v>642</v>
      </c>
      <c r="D88" s="33" t="s">
        <v>438</v>
      </c>
      <c r="E88" s="33" t="s">
        <v>512</v>
      </c>
      <c r="F88" s="31" t="s">
        <v>438</v>
      </c>
      <c r="G88" s="34">
        <v>3200</v>
      </c>
      <c r="H88" s="5"/>
      <c r="I88" s="5"/>
      <c r="J88" s="5"/>
      <c r="K88" s="5"/>
      <c r="L88" s="5"/>
      <c r="M88" s="5"/>
      <c r="N88" s="5"/>
    </row>
    <row r="89" spans="1:14" x14ac:dyDescent="0.25">
      <c r="A89" s="30">
        <v>13</v>
      </c>
      <c r="B89" s="31" t="s">
        <v>643</v>
      </c>
      <c r="C89" s="32" t="s">
        <v>644</v>
      </c>
      <c r="D89" s="33" t="s">
        <v>438</v>
      </c>
      <c r="E89" s="33" t="s">
        <v>498</v>
      </c>
      <c r="F89" s="31" t="s">
        <v>438</v>
      </c>
      <c r="G89" s="34">
        <v>200</v>
      </c>
      <c r="H89" s="5"/>
      <c r="I89" s="5"/>
      <c r="J89" s="5"/>
      <c r="K89" s="5"/>
      <c r="L89" s="5"/>
      <c r="M89" s="5"/>
      <c r="N89" s="5"/>
    </row>
    <row r="90" spans="1:14" s="116" customFormat="1" ht="25.5" x14ac:dyDescent="0.25">
      <c r="A90" s="30">
        <v>14</v>
      </c>
      <c r="B90" s="31" t="s">
        <v>600</v>
      </c>
      <c r="C90" s="32" t="s">
        <v>601</v>
      </c>
      <c r="D90" s="33" t="s">
        <v>463</v>
      </c>
      <c r="E90" s="33" t="s">
        <v>602</v>
      </c>
      <c r="F90" s="31" t="s">
        <v>447</v>
      </c>
      <c r="G90" s="34">
        <v>25000</v>
      </c>
      <c r="H90" s="5"/>
      <c r="I90" s="5"/>
      <c r="J90" s="5"/>
      <c r="K90" s="5"/>
      <c r="L90" s="5"/>
      <c r="M90" s="5"/>
      <c r="N90" s="5"/>
    </row>
    <row r="91" spans="1:14" ht="25.5" x14ac:dyDescent="0.25">
      <c r="A91" s="30">
        <v>15</v>
      </c>
      <c r="B91" s="50" t="s">
        <v>645</v>
      </c>
      <c r="C91" s="51" t="s">
        <v>646</v>
      </c>
      <c r="D91" s="49" t="s">
        <v>463</v>
      </c>
      <c r="E91" s="50" t="s">
        <v>647</v>
      </c>
      <c r="F91" s="50" t="s">
        <v>452</v>
      </c>
      <c r="G91" s="34">
        <v>580</v>
      </c>
      <c r="H91" s="5"/>
      <c r="I91" s="5"/>
      <c r="J91" s="5"/>
      <c r="K91" s="5"/>
      <c r="L91" s="5"/>
      <c r="M91" s="5"/>
      <c r="N91" s="5"/>
    </row>
    <row r="92" spans="1:14" x14ac:dyDescent="0.25">
      <c r="A92" s="30">
        <v>16</v>
      </c>
      <c r="B92" s="50" t="s">
        <v>648</v>
      </c>
      <c r="C92" s="51" t="s">
        <v>649</v>
      </c>
      <c r="D92" s="49" t="s">
        <v>438</v>
      </c>
      <c r="E92" s="50" t="s">
        <v>650</v>
      </c>
      <c r="F92" s="50" t="s">
        <v>438</v>
      </c>
      <c r="G92" s="34">
        <v>1300</v>
      </c>
      <c r="H92" s="5"/>
      <c r="I92" s="5"/>
      <c r="J92" s="5"/>
      <c r="K92" s="5"/>
      <c r="L92" s="5"/>
      <c r="M92" s="5"/>
      <c r="N92" s="5"/>
    </row>
    <row r="93" spans="1:14" x14ac:dyDescent="0.25">
      <c r="A93" s="30">
        <v>17</v>
      </c>
      <c r="B93" s="31" t="s">
        <v>651</v>
      </c>
      <c r="C93" s="32" t="s">
        <v>652</v>
      </c>
      <c r="D93" s="33" t="s">
        <v>463</v>
      </c>
      <c r="E93" s="33" t="s">
        <v>653</v>
      </c>
      <c r="F93" s="31" t="s">
        <v>452</v>
      </c>
      <c r="G93" s="34">
        <v>25000</v>
      </c>
      <c r="H93" s="5"/>
      <c r="I93" s="5"/>
      <c r="J93" s="5"/>
      <c r="K93" s="5"/>
      <c r="L93" s="5"/>
      <c r="M93" s="5"/>
      <c r="N93" s="5"/>
    </row>
    <row r="94" spans="1:14" x14ac:dyDescent="0.25">
      <c r="A94" s="30">
        <v>18</v>
      </c>
      <c r="B94" s="31" t="s">
        <v>651</v>
      </c>
      <c r="C94" s="32" t="s">
        <v>652</v>
      </c>
      <c r="D94" s="33" t="s">
        <v>509</v>
      </c>
      <c r="E94" s="33" t="s">
        <v>446</v>
      </c>
      <c r="F94" s="31" t="s">
        <v>509</v>
      </c>
      <c r="G94" s="34">
        <v>1000</v>
      </c>
      <c r="H94" s="5"/>
      <c r="I94" s="5"/>
      <c r="J94" s="5"/>
      <c r="K94" s="5"/>
      <c r="L94" s="5"/>
      <c r="M94" s="5"/>
      <c r="N94" s="5"/>
    </row>
    <row r="95" spans="1:14" ht="38.25" x14ac:dyDescent="0.25">
      <c r="A95" s="30">
        <v>19</v>
      </c>
      <c r="B95" s="31" t="s">
        <v>654</v>
      </c>
      <c r="C95" s="32" t="s">
        <v>655</v>
      </c>
      <c r="D95" s="33" t="s">
        <v>463</v>
      </c>
      <c r="E95" s="31" t="s">
        <v>656</v>
      </c>
      <c r="F95" s="31" t="s">
        <v>452</v>
      </c>
      <c r="G95" s="34">
        <v>2600</v>
      </c>
      <c r="H95" s="5"/>
      <c r="I95" s="5"/>
      <c r="J95" s="5"/>
      <c r="K95" s="5"/>
      <c r="L95" s="5"/>
      <c r="M95" s="5"/>
      <c r="N95" s="5"/>
    </row>
    <row r="96" spans="1:14" x14ac:dyDescent="0.25">
      <c r="A96" s="30">
        <v>20</v>
      </c>
      <c r="B96" s="31" t="s">
        <v>654</v>
      </c>
      <c r="C96" s="32" t="s">
        <v>655</v>
      </c>
      <c r="D96" s="31" t="s">
        <v>509</v>
      </c>
      <c r="E96" s="31" t="s">
        <v>657</v>
      </c>
      <c r="F96" s="31" t="s">
        <v>509</v>
      </c>
      <c r="G96" s="34">
        <v>1200</v>
      </c>
      <c r="H96" s="5"/>
      <c r="I96" s="5"/>
      <c r="J96" s="5"/>
      <c r="K96" s="5"/>
      <c r="L96" s="5"/>
      <c r="M96" s="5"/>
      <c r="N96" s="5"/>
    </row>
    <row r="97" spans="1:14" x14ac:dyDescent="0.25">
      <c r="A97" s="30">
        <v>21</v>
      </c>
      <c r="B97" s="31" t="s">
        <v>658</v>
      </c>
      <c r="C97" s="52" t="s">
        <v>659</v>
      </c>
      <c r="D97" s="33" t="s">
        <v>438</v>
      </c>
      <c r="E97" s="33" t="s">
        <v>660</v>
      </c>
      <c r="F97" s="31" t="s">
        <v>438</v>
      </c>
      <c r="G97" s="34">
        <v>4600</v>
      </c>
      <c r="H97" s="5"/>
      <c r="I97" s="5"/>
      <c r="J97" s="5"/>
      <c r="K97" s="5"/>
      <c r="L97" s="5"/>
      <c r="M97" s="5"/>
      <c r="N97" s="5"/>
    </row>
    <row r="98" spans="1:14" x14ac:dyDescent="0.25">
      <c r="A98" s="30">
        <v>22</v>
      </c>
      <c r="B98" s="31" t="s">
        <v>661</v>
      </c>
      <c r="C98" s="32" t="s">
        <v>662</v>
      </c>
      <c r="D98" s="33" t="s">
        <v>463</v>
      </c>
      <c r="E98" s="33" t="s">
        <v>451</v>
      </c>
      <c r="F98" s="31" t="s">
        <v>452</v>
      </c>
      <c r="G98" s="34">
        <v>4000</v>
      </c>
      <c r="H98" s="5"/>
      <c r="I98" s="5"/>
      <c r="J98" s="5"/>
      <c r="K98" s="5"/>
      <c r="L98" s="5"/>
      <c r="M98" s="5"/>
      <c r="N98" s="5"/>
    </row>
    <row r="99" spans="1:14" x14ac:dyDescent="0.25">
      <c r="A99" s="30">
        <v>23</v>
      </c>
      <c r="B99" s="31" t="s">
        <v>1167</v>
      </c>
      <c r="C99" s="32" t="s">
        <v>665</v>
      </c>
      <c r="D99" s="31" t="s">
        <v>663</v>
      </c>
      <c r="E99" s="53">
        <v>0.01</v>
      </c>
      <c r="F99" s="31" t="s">
        <v>664</v>
      </c>
      <c r="G99" s="34">
        <v>60</v>
      </c>
      <c r="H99" s="5"/>
      <c r="I99" s="5"/>
      <c r="J99" s="5"/>
      <c r="K99" s="5"/>
      <c r="L99" s="5"/>
      <c r="M99" s="5"/>
      <c r="N99" s="5"/>
    </row>
    <row r="100" spans="1:14" ht="25.5" x14ac:dyDescent="0.25">
      <c r="A100" s="30">
        <v>24</v>
      </c>
      <c r="B100" s="31" t="s">
        <v>666</v>
      </c>
      <c r="C100" s="32" t="s">
        <v>667</v>
      </c>
      <c r="D100" s="33" t="s">
        <v>441</v>
      </c>
      <c r="E100" s="31" t="s">
        <v>668</v>
      </c>
      <c r="F100" s="31" t="s">
        <v>438</v>
      </c>
      <c r="G100" s="34">
        <v>11130</v>
      </c>
      <c r="H100" s="5"/>
      <c r="I100" s="5"/>
      <c r="J100" s="5"/>
      <c r="K100" s="5"/>
      <c r="L100" s="5"/>
      <c r="M100" s="5"/>
      <c r="N100" s="5"/>
    </row>
    <row r="101" spans="1:14" x14ac:dyDescent="0.25">
      <c r="A101" s="30">
        <v>25</v>
      </c>
      <c r="B101" s="31" t="s">
        <v>666</v>
      </c>
      <c r="C101" s="32" t="s">
        <v>1168</v>
      </c>
      <c r="D101" s="33" t="s">
        <v>509</v>
      </c>
      <c r="E101" s="31" t="s">
        <v>539</v>
      </c>
      <c r="F101" s="31" t="s">
        <v>509</v>
      </c>
      <c r="G101" s="34">
        <v>6000</v>
      </c>
      <c r="H101" s="5"/>
      <c r="I101" s="5"/>
      <c r="J101" s="5"/>
      <c r="K101" s="5"/>
      <c r="L101" s="5"/>
      <c r="M101" s="5"/>
      <c r="N101" s="5"/>
    </row>
    <row r="102" spans="1:14" x14ac:dyDescent="0.25">
      <c r="A102" s="30">
        <v>26</v>
      </c>
      <c r="B102" s="31" t="s">
        <v>666</v>
      </c>
      <c r="C102" s="32" t="s">
        <v>669</v>
      </c>
      <c r="D102" s="33" t="s">
        <v>463</v>
      </c>
      <c r="E102" s="33" t="s">
        <v>459</v>
      </c>
      <c r="F102" s="31" t="s">
        <v>452</v>
      </c>
      <c r="G102" s="34">
        <v>1200</v>
      </c>
      <c r="H102" s="5"/>
      <c r="I102" s="5"/>
      <c r="J102" s="5"/>
      <c r="K102" s="5"/>
      <c r="L102" s="5"/>
      <c r="M102" s="5"/>
      <c r="N102" s="5"/>
    </row>
    <row r="103" spans="1:14" ht="25.5" x14ac:dyDescent="0.25">
      <c r="A103" s="30">
        <v>27</v>
      </c>
      <c r="B103" s="31" t="s">
        <v>666</v>
      </c>
      <c r="C103" s="32" t="s">
        <v>669</v>
      </c>
      <c r="D103" s="33" t="s">
        <v>441</v>
      </c>
      <c r="E103" s="33" t="s">
        <v>539</v>
      </c>
      <c r="F103" s="31" t="s">
        <v>438</v>
      </c>
      <c r="G103" s="34">
        <v>2100</v>
      </c>
      <c r="H103" s="5"/>
      <c r="I103" s="5"/>
      <c r="J103" s="5"/>
      <c r="K103" s="5"/>
      <c r="L103" s="5"/>
      <c r="M103" s="5"/>
      <c r="N103" s="5"/>
    </row>
    <row r="104" spans="1:14" x14ac:dyDescent="0.25">
      <c r="A104" s="30">
        <v>28</v>
      </c>
      <c r="B104" s="31" t="s">
        <v>670</v>
      </c>
      <c r="C104" s="32" t="s">
        <v>671</v>
      </c>
      <c r="D104" s="33" t="s">
        <v>438</v>
      </c>
      <c r="E104" s="33" t="s">
        <v>460</v>
      </c>
      <c r="F104" s="31" t="s">
        <v>438</v>
      </c>
      <c r="G104" s="34">
        <v>2350</v>
      </c>
      <c r="H104" s="5"/>
      <c r="I104" s="5"/>
      <c r="J104" s="5"/>
      <c r="K104" s="5"/>
      <c r="L104" s="5"/>
      <c r="M104" s="5"/>
      <c r="N104" s="5"/>
    </row>
    <row r="105" spans="1:14" ht="51" x14ac:dyDescent="0.25">
      <c r="A105" s="30">
        <v>29</v>
      </c>
      <c r="B105" s="31" t="s">
        <v>672</v>
      </c>
      <c r="C105" s="32" t="s">
        <v>673</v>
      </c>
      <c r="D105" s="33" t="s">
        <v>674</v>
      </c>
      <c r="E105" s="33" t="s">
        <v>460</v>
      </c>
      <c r="F105" s="31" t="s">
        <v>438</v>
      </c>
      <c r="G105" s="34">
        <v>300</v>
      </c>
      <c r="H105" s="5"/>
      <c r="I105" s="5"/>
      <c r="J105" s="5"/>
      <c r="K105" s="5"/>
      <c r="L105" s="5"/>
      <c r="M105" s="5"/>
      <c r="N105" s="5"/>
    </row>
    <row r="106" spans="1:14" ht="51" x14ac:dyDescent="0.25">
      <c r="A106" s="30">
        <v>30</v>
      </c>
      <c r="B106" s="31" t="s">
        <v>672</v>
      </c>
      <c r="C106" s="32" t="s">
        <v>673</v>
      </c>
      <c r="D106" s="33" t="s">
        <v>674</v>
      </c>
      <c r="E106" s="33" t="s">
        <v>442</v>
      </c>
      <c r="F106" s="31" t="s">
        <v>438</v>
      </c>
      <c r="G106" s="34">
        <v>200</v>
      </c>
      <c r="H106" s="5"/>
      <c r="I106" s="5"/>
      <c r="J106" s="5"/>
      <c r="K106" s="5"/>
      <c r="L106" s="5"/>
      <c r="M106" s="5"/>
      <c r="N106" s="5"/>
    </row>
    <row r="107" spans="1:14" x14ac:dyDescent="0.25">
      <c r="A107" s="30">
        <v>31</v>
      </c>
      <c r="B107" s="31" t="s">
        <v>675</v>
      </c>
      <c r="C107" s="32" t="s">
        <v>676</v>
      </c>
      <c r="D107" s="33" t="s">
        <v>438</v>
      </c>
      <c r="E107" s="33" t="s">
        <v>442</v>
      </c>
      <c r="F107" s="31" t="s">
        <v>438</v>
      </c>
      <c r="G107" s="34">
        <v>2800</v>
      </c>
      <c r="H107" s="5"/>
      <c r="I107" s="5"/>
      <c r="J107" s="5"/>
      <c r="K107" s="5"/>
      <c r="L107" s="5"/>
      <c r="M107" s="5"/>
      <c r="N107" s="5"/>
    </row>
    <row r="108" spans="1:14" x14ac:dyDescent="0.25">
      <c r="A108" s="30">
        <v>32</v>
      </c>
      <c r="B108" s="31" t="s">
        <v>677</v>
      </c>
      <c r="C108" s="32" t="s">
        <v>678</v>
      </c>
      <c r="D108" s="54" t="s">
        <v>463</v>
      </c>
      <c r="E108" s="33" t="s">
        <v>679</v>
      </c>
      <c r="F108" s="31" t="s">
        <v>452</v>
      </c>
      <c r="G108" s="34">
        <v>80</v>
      </c>
      <c r="H108" s="5"/>
      <c r="I108" s="5"/>
      <c r="J108" s="5"/>
      <c r="K108" s="5"/>
      <c r="L108" s="5"/>
      <c r="M108" s="5"/>
      <c r="N108" s="5"/>
    </row>
    <row r="109" spans="1:14" ht="25.5" x14ac:dyDescent="0.25">
      <c r="A109" s="30">
        <v>33</v>
      </c>
      <c r="B109" s="31" t="s">
        <v>677</v>
      </c>
      <c r="C109" s="32" t="s">
        <v>678</v>
      </c>
      <c r="D109" s="33" t="s">
        <v>441</v>
      </c>
      <c r="E109" s="33" t="s">
        <v>680</v>
      </c>
      <c r="F109" s="31" t="s">
        <v>438</v>
      </c>
      <c r="G109" s="34">
        <v>250</v>
      </c>
      <c r="H109" s="5"/>
      <c r="I109" s="5"/>
      <c r="J109" s="5"/>
      <c r="K109" s="5"/>
      <c r="L109" s="5"/>
      <c r="M109" s="5"/>
      <c r="N109" s="5"/>
    </row>
    <row r="110" spans="1:14" ht="25.5" x14ac:dyDescent="0.25">
      <c r="A110" s="30">
        <v>34</v>
      </c>
      <c r="B110" s="31" t="s">
        <v>681</v>
      </c>
      <c r="C110" s="32" t="s">
        <v>682</v>
      </c>
      <c r="D110" s="33" t="s">
        <v>441</v>
      </c>
      <c r="E110" s="33" t="s">
        <v>460</v>
      </c>
      <c r="F110" s="31" t="s">
        <v>438</v>
      </c>
      <c r="G110" s="34">
        <v>1260</v>
      </c>
      <c r="H110" s="5"/>
      <c r="I110" s="5"/>
      <c r="J110" s="5"/>
      <c r="K110" s="5"/>
      <c r="L110" s="5"/>
      <c r="M110" s="5"/>
      <c r="N110" s="5"/>
    </row>
    <row r="111" spans="1:14" ht="25.5" x14ac:dyDescent="0.25">
      <c r="A111" s="30">
        <v>35</v>
      </c>
      <c r="B111" s="31" t="s">
        <v>681</v>
      </c>
      <c r="C111" s="32" t="s">
        <v>682</v>
      </c>
      <c r="D111" s="33" t="s">
        <v>441</v>
      </c>
      <c r="E111" s="33" t="s">
        <v>442</v>
      </c>
      <c r="F111" s="31" t="s">
        <v>438</v>
      </c>
      <c r="G111" s="34">
        <v>200</v>
      </c>
      <c r="H111" s="5"/>
      <c r="I111" s="5"/>
      <c r="J111" s="5"/>
      <c r="K111" s="5"/>
      <c r="L111" s="5"/>
      <c r="M111" s="5"/>
      <c r="N111" s="5"/>
    </row>
    <row r="112" spans="1:14" ht="25.5" x14ac:dyDescent="0.25">
      <c r="A112" s="30">
        <v>36</v>
      </c>
      <c r="B112" s="31" t="s">
        <v>681</v>
      </c>
      <c r="C112" s="32" t="s">
        <v>682</v>
      </c>
      <c r="D112" s="33" t="s">
        <v>463</v>
      </c>
      <c r="E112" s="33" t="s">
        <v>683</v>
      </c>
      <c r="F112" s="31" t="s">
        <v>452</v>
      </c>
      <c r="G112" s="34">
        <v>70</v>
      </c>
      <c r="H112" s="5"/>
      <c r="I112" s="5"/>
      <c r="J112" s="5"/>
      <c r="K112" s="5"/>
      <c r="L112" s="5"/>
      <c r="M112" s="5"/>
      <c r="N112" s="5"/>
    </row>
    <row r="113" spans="1:14" ht="25.5" x14ac:dyDescent="0.25">
      <c r="A113" s="30">
        <v>37</v>
      </c>
      <c r="B113" s="31" t="s">
        <v>684</v>
      </c>
      <c r="C113" s="32" t="s">
        <v>685</v>
      </c>
      <c r="D113" s="33" t="s">
        <v>441</v>
      </c>
      <c r="E113" s="33" t="s">
        <v>680</v>
      </c>
      <c r="F113" s="31" t="s">
        <v>438</v>
      </c>
      <c r="G113" s="34">
        <v>6500</v>
      </c>
      <c r="H113" s="5"/>
      <c r="I113" s="5"/>
      <c r="J113" s="5"/>
      <c r="K113" s="5"/>
      <c r="L113" s="5"/>
      <c r="M113" s="5"/>
      <c r="N113" s="5"/>
    </row>
    <row r="114" spans="1:14" x14ac:dyDescent="0.25">
      <c r="A114" s="30">
        <v>38</v>
      </c>
      <c r="B114" s="31" t="s">
        <v>686</v>
      </c>
      <c r="C114" s="32" t="s">
        <v>687</v>
      </c>
      <c r="D114" s="33" t="s">
        <v>438</v>
      </c>
      <c r="E114" s="33" t="s">
        <v>466</v>
      </c>
      <c r="F114" s="31" t="s">
        <v>438</v>
      </c>
      <c r="G114" s="34">
        <v>7000</v>
      </c>
      <c r="H114" s="5"/>
      <c r="I114" s="5"/>
      <c r="J114" s="5"/>
      <c r="K114" s="5"/>
      <c r="L114" s="5"/>
      <c r="M114" s="5"/>
      <c r="N114" s="5"/>
    </row>
    <row r="115" spans="1:14" ht="25.5" x14ac:dyDescent="0.25">
      <c r="A115" s="30">
        <v>39</v>
      </c>
      <c r="B115" s="31" t="s">
        <v>1169</v>
      </c>
      <c r="C115" s="32" t="s">
        <v>1170</v>
      </c>
      <c r="D115" s="33" t="s">
        <v>438</v>
      </c>
      <c r="E115" s="33" t="s">
        <v>1171</v>
      </c>
      <c r="F115" s="31" t="s">
        <v>438</v>
      </c>
      <c r="G115" s="34">
        <v>1500</v>
      </c>
      <c r="H115" s="5"/>
      <c r="I115" s="5"/>
      <c r="J115" s="5"/>
      <c r="K115" s="5"/>
      <c r="L115" s="5"/>
      <c r="M115" s="5"/>
      <c r="N115" s="5"/>
    </row>
    <row r="116" spans="1:14" ht="25.5" x14ac:dyDescent="0.25">
      <c r="A116" s="30">
        <v>40</v>
      </c>
      <c r="B116" s="31" t="s">
        <v>1169</v>
      </c>
      <c r="C116" s="32" t="s">
        <v>1170</v>
      </c>
      <c r="D116" s="33" t="s">
        <v>438</v>
      </c>
      <c r="E116" s="33" t="s">
        <v>1172</v>
      </c>
      <c r="F116" s="31" t="s">
        <v>438</v>
      </c>
      <c r="G116" s="34">
        <v>1000</v>
      </c>
      <c r="H116" s="5"/>
      <c r="I116" s="5"/>
      <c r="J116" s="5"/>
      <c r="K116" s="5"/>
      <c r="L116" s="5"/>
      <c r="M116" s="5"/>
      <c r="N116" s="5"/>
    </row>
    <row r="117" spans="1:14" x14ac:dyDescent="0.25">
      <c r="A117" s="30">
        <v>41</v>
      </c>
      <c r="B117" s="31" t="s">
        <v>686</v>
      </c>
      <c r="C117" s="32" t="s">
        <v>687</v>
      </c>
      <c r="D117" s="33" t="s">
        <v>438</v>
      </c>
      <c r="E117" s="33" t="s">
        <v>460</v>
      </c>
      <c r="F117" s="31" t="s">
        <v>438</v>
      </c>
      <c r="G117" s="34">
        <v>4000</v>
      </c>
      <c r="H117" s="5"/>
      <c r="I117" s="5"/>
      <c r="J117" s="5"/>
      <c r="K117" s="5"/>
      <c r="L117" s="5"/>
      <c r="M117" s="5"/>
      <c r="N117" s="5"/>
    </row>
    <row r="118" spans="1:14" ht="15" customHeight="1" x14ac:dyDescent="0.25">
      <c r="A118" s="30">
        <v>42</v>
      </c>
      <c r="B118" s="150" t="s">
        <v>1173</v>
      </c>
      <c r="C118" s="151" t="s">
        <v>1174</v>
      </c>
      <c r="D118" s="54" t="s">
        <v>438</v>
      </c>
      <c r="E118" s="54" t="s">
        <v>680</v>
      </c>
      <c r="F118" s="150" t="s">
        <v>438</v>
      </c>
      <c r="G118" s="152">
        <v>800</v>
      </c>
      <c r="H118" s="5"/>
      <c r="I118" s="5"/>
      <c r="J118" s="5"/>
      <c r="K118" s="5"/>
      <c r="L118" s="5"/>
      <c r="M118" s="5"/>
      <c r="N118" s="5"/>
    </row>
    <row r="119" spans="1:14" s="116" customFormat="1" x14ac:dyDescent="0.25">
      <c r="A119" s="590" t="s">
        <v>1519</v>
      </c>
      <c r="B119" s="591"/>
      <c r="C119" s="591"/>
      <c r="D119" s="591"/>
      <c r="E119" s="591"/>
      <c r="F119" s="591"/>
      <c r="G119" s="591"/>
      <c r="H119" s="591"/>
      <c r="I119" s="591"/>
      <c r="J119" s="591"/>
      <c r="K119" s="592"/>
      <c r="L119" s="5"/>
      <c r="M119" s="5"/>
      <c r="N119" s="5"/>
    </row>
    <row r="120" spans="1:14" x14ac:dyDescent="0.25">
      <c r="A120" s="103" t="s">
        <v>1265</v>
      </c>
      <c r="B120" s="597" t="s">
        <v>688</v>
      </c>
      <c r="C120" s="598"/>
      <c r="D120" s="598"/>
      <c r="E120" s="598"/>
      <c r="F120" s="598"/>
      <c r="G120" s="599"/>
      <c r="H120" s="105"/>
      <c r="I120" s="105"/>
      <c r="J120" s="105"/>
      <c r="K120" s="105"/>
      <c r="L120" s="105"/>
      <c r="M120" s="105"/>
      <c r="N120" s="105"/>
    </row>
    <row r="121" spans="1:14" x14ac:dyDescent="0.25">
      <c r="A121" s="35">
        <v>1</v>
      </c>
      <c r="B121" s="50" t="s">
        <v>689</v>
      </c>
      <c r="C121" s="51" t="s">
        <v>690</v>
      </c>
      <c r="D121" s="49" t="s">
        <v>691</v>
      </c>
      <c r="E121" s="55">
        <v>0.1</v>
      </c>
      <c r="F121" s="50" t="s">
        <v>664</v>
      </c>
      <c r="G121" s="34">
        <v>60</v>
      </c>
      <c r="H121" s="5"/>
      <c r="I121" s="5"/>
      <c r="J121" s="5"/>
      <c r="K121" s="5"/>
      <c r="L121" s="5"/>
      <c r="M121" s="5"/>
      <c r="N121" s="5"/>
    </row>
    <row r="122" spans="1:14" ht="51" x14ac:dyDescent="0.25">
      <c r="A122" s="35">
        <v>2</v>
      </c>
      <c r="B122" s="56" t="s">
        <v>692</v>
      </c>
      <c r="C122" s="32" t="s">
        <v>693</v>
      </c>
      <c r="D122" s="33" t="s">
        <v>694</v>
      </c>
      <c r="E122" s="48" t="s">
        <v>695</v>
      </c>
      <c r="F122" s="31" t="s">
        <v>447</v>
      </c>
      <c r="G122" s="34">
        <v>15</v>
      </c>
      <c r="H122" s="5"/>
      <c r="I122" s="5"/>
      <c r="J122" s="5"/>
      <c r="K122" s="5"/>
      <c r="L122" s="5"/>
      <c r="M122" s="5"/>
      <c r="N122" s="5"/>
    </row>
    <row r="123" spans="1:14" ht="25.5" x14ac:dyDescent="0.25">
      <c r="A123" s="35">
        <v>3</v>
      </c>
      <c r="B123" s="31" t="s">
        <v>696</v>
      </c>
      <c r="C123" s="32" t="s">
        <v>697</v>
      </c>
      <c r="D123" s="33" t="s">
        <v>698</v>
      </c>
      <c r="E123" s="48" t="s">
        <v>1175</v>
      </c>
      <c r="F123" s="31" t="s">
        <v>664</v>
      </c>
      <c r="G123" s="34">
        <v>10</v>
      </c>
      <c r="H123" s="5"/>
      <c r="I123" s="5"/>
      <c r="J123" s="5"/>
      <c r="K123" s="5"/>
      <c r="L123" s="5"/>
      <c r="M123" s="5"/>
      <c r="N123" s="5"/>
    </row>
    <row r="124" spans="1:14" ht="25.5" x14ac:dyDescent="0.25">
      <c r="A124" s="35">
        <v>4</v>
      </c>
      <c r="B124" s="31" t="s">
        <v>699</v>
      </c>
      <c r="C124" s="32" t="s">
        <v>700</v>
      </c>
      <c r="D124" s="33" t="s">
        <v>701</v>
      </c>
      <c r="E124" s="48" t="s">
        <v>702</v>
      </c>
      <c r="F124" s="31" t="s">
        <v>447</v>
      </c>
      <c r="G124" s="34">
        <v>50</v>
      </c>
      <c r="H124" s="5"/>
      <c r="I124" s="5"/>
      <c r="J124" s="5"/>
      <c r="K124" s="5"/>
      <c r="L124" s="5"/>
      <c r="M124" s="5"/>
      <c r="N124" s="5"/>
    </row>
    <row r="125" spans="1:14" ht="51" x14ac:dyDescent="0.25">
      <c r="A125" s="35">
        <v>5</v>
      </c>
      <c r="B125" s="31" t="s">
        <v>699</v>
      </c>
      <c r="C125" s="32" t="s">
        <v>703</v>
      </c>
      <c r="D125" s="33" t="s">
        <v>704</v>
      </c>
      <c r="E125" s="31" t="s">
        <v>705</v>
      </c>
      <c r="F125" s="31" t="s">
        <v>447</v>
      </c>
      <c r="G125" s="34">
        <v>6</v>
      </c>
      <c r="H125" s="5"/>
      <c r="I125" s="5"/>
      <c r="J125" s="5"/>
      <c r="K125" s="5"/>
      <c r="L125" s="5"/>
      <c r="M125" s="5"/>
      <c r="N125" s="5"/>
    </row>
    <row r="126" spans="1:14" ht="25.5" x14ac:dyDescent="0.25">
      <c r="A126" s="35">
        <v>6</v>
      </c>
      <c r="B126" s="31" t="s">
        <v>699</v>
      </c>
      <c r="C126" s="32" t="s">
        <v>706</v>
      </c>
      <c r="D126" s="33" t="s">
        <v>701</v>
      </c>
      <c r="E126" s="48" t="s">
        <v>707</v>
      </c>
      <c r="F126" s="31" t="s">
        <v>447</v>
      </c>
      <c r="G126" s="34">
        <v>1350</v>
      </c>
      <c r="H126" s="5"/>
      <c r="I126" s="5"/>
      <c r="J126" s="5"/>
      <c r="K126" s="5"/>
      <c r="L126" s="5"/>
      <c r="M126" s="5"/>
      <c r="N126" s="5"/>
    </row>
    <row r="127" spans="1:14" ht="38.25" x14ac:dyDescent="0.25">
      <c r="A127" s="35">
        <v>7</v>
      </c>
      <c r="B127" s="31" t="s">
        <v>699</v>
      </c>
      <c r="C127" s="32" t="s">
        <v>708</v>
      </c>
      <c r="D127" s="33" t="s">
        <v>709</v>
      </c>
      <c r="E127" s="48">
        <v>0.03</v>
      </c>
      <c r="F127" s="31" t="s">
        <v>664</v>
      </c>
      <c r="G127" s="34">
        <v>130</v>
      </c>
      <c r="H127" s="5"/>
      <c r="I127" s="5"/>
      <c r="J127" s="5"/>
      <c r="K127" s="5"/>
      <c r="L127" s="5"/>
      <c r="M127" s="5"/>
      <c r="N127" s="5"/>
    </row>
    <row r="128" spans="1:14" x14ac:dyDescent="0.25">
      <c r="A128" s="35">
        <v>8</v>
      </c>
      <c r="B128" s="50" t="s">
        <v>715</v>
      </c>
      <c r="C128" s="51" t="s">
        <v>716</v>
      </c>
      <c r="D128" s="49" t="s">
        <v>463</v>
      </c>
      <c r="E128" s="49" t="s">
        <v>717</v>
      </c>
      <c r="F128" s="50" t="s">
        <v>452</v>
      </c>
      <c r="G128" s="34">
        <v>31100</v>
      </c>
      <c r="H128" s="5"/>
      <c r="I128" s="5"/>
      <c r="J128" s="5"/>
      <c r="K128" s="5"/>
      <c r="L128" s="5"/>
      <c r="M128" s="5"/>
      <c r="N128" s="5"/>
    </row>
    <row r="129" spans="1:14" ht="51" x14ac:dyDescent="0.25">
      <c r="A129" s="35">
        <v>9</v>
      </c>
      <c r="B129" s="31" t="s">
        <v>718</v>
      </c>
      <c r="C129" s="32" t="s">
        <v>719</v>
      </c>
      <c r="D129" s="31" t="s">
        <v>445</v>
      </c>
      <c r="E129" s="33" t="s">
        <v>505</v>
      </c>
      <c r="F129" s="31" t="s">
        <v>447</v>
      </c>
      <c r="G129" s="34">
        <v>100</v>
      </c>
      <c r="H129" s="5"/>
      <c r="I129" s="5"/>
      <c r="J129" s="5"/>
      <c r="K129" s="5"/>
      <c r="L129" s="5"/>
      <c r="M129" s="5"/>
      <c r="N129" s="5"/>
    </row>
    <row r="130" spans="1:14" ht="51" x14ac:dyDescent="0.25">
      <c r="A130" s="35">
        <v>10</v>
      </c>
      <c r="B130" s="31" t="s">
        <v>718</v>
      </c>
      <c r="C130" s="32" t="s">
        <v>719</v>
      </c>
      <c r="D130" s="31" t="s">
        <v>445</v>
      </c>
      <c r="E130" s="33" t="s">
        <v>495</v>
      </c>
      <c r="F130" s="31" t="s">
        <v>447</v>
      </c>
      <c r="G130" s="34">
        <v>360</v>
      </c>
      <c r="H130" s="5"/>
      <c r="I130" s="5"/>
      <c r="J130" s="5"/>
      <c r="K130" s="5"/>
      <c r="L130" s="5"/>
      <c r="M130" s="5"/>
      <c r="N130" s="5"/>
    </row>
    <row r="131" spans="1:14" ht="51" x14ac:dyDescent="0.25">
      <c r="A131" s="35">
        <v>11</v>
      </c>
      <c r="B131" s="31" t="s">
        <v>718</v>
      </c>
      <c r="C131" s="32" t="s">
        <v>719</v>
      </c>
      <c r="D131" s="31" t="s">
        <v>445</v>
      </c>
      <c r="E131" s="33" t="s">
        <v>446</v>
      </c>
      <c r="F131" s="31" t="s">
        <v>447</v>
      </c>
      <c r="G131" s="34">
        <v>1200</v>
      </c>
      <c r="H131" s="5"/>
      <c r="I131" s="5"/>
      <c r="J131" s="5"/>
      <c r="K131" s="5"/>
      <c r="L131" s="5"/>
      <c r="M131" s="5"/>
      <c r="N131" s="5"/>
    </row>
    <row r="132" spans="1:14" ht="25.5" x14ac:dyDescent="0.25">
      <c r="A132" s="35">
        <v>12</v>
      </c>
      <c r="B132" s="31" t="s">
        <v>718</v>
      </c>
      <c r="C132" s="32" t="s">
        <v>719</v>
      </c>
      <c r="D132" s="33" t="s">
        <v>441</v>
      </c>
      <c r="E132" s="31" t="s">
        <v>720</v>
      </c>
      <c r="F132" s="31" t="s">
        <v>438</v>
      </c>
      <c r="G132" s="34">
        <v>1050</v>
      </c>
      <c r="H132" s="5"/>
      <c r="I132" s="5"/>
      <c r="J132" s="5"/>
      <c r="K132" s="5"/>
      <c r="L132" s="5"/>
      <c r="M132" s="5"/>
      <c r="N132" s="5"/>
    </row>
    <row r="133" spans="1:14" ht="25.5" x14ac:dyDescent="0.25">
      <c r="A133" s="35">
        <v>13</v>
      </c>
      <c r="B133" s="31" t="s">
        <v>718</v>
      </c>
      <c r="C133" s="32" t="s">
        <v>721</v>
      </c>
      <c r="D133" s="33" t="s">
        <v>441</v>
      </c>
      <c r="E133" s="33" t="s">
        <v>466</v>
      </c>
      <c r="F133" s="31" t="s">
        <v>438</v>
      </c>
      <c r="G133" s="34">
        <v>1000</v>
      </c>
      <c r="H133" s="5"/>
      <c r="I133" s="5"/>
      <c r="J133" s="5"/>
      <c r="K133" s="5"/>
      <c r="L133" s="5"/>
      <c r="M133" s="5"/>
      <c r="N133" s="5"/>
    </row>
    <row r="134" spans="1:14" ht="51" x14ac:dyDescent="0.25">
      <c r="A134" s="35">
        <v>14</v>
      </c>
      <c r="B134" s="31" t="s">
        <v>722</v>
      </c>
      <c r="C134" s="32" t="s">
        <v>723</v>
      </c>
      <c r="D134" s="33" t="s">
        <v>445</v>
      </c>
      <c r="E134" s="33" t="s">
        <v>539</v>
      </c>
      <c r="F134" s="31" t="s">
        <v>447</v>
      </c>
      <c r="G134" s="34">
        <v>180</v>
      </c>
      <c r="H134" s="5"/>
      <c r="I134" s="5"/>
      <c r="J134" s="5"/>
      <c r="K134" s="5"/>
      <c r="L134" s="5"/>
      <c r="M134" s="5"/>
      <c r="N134" s="5"/>
    </row>
    <row r="135" spans="1:14" ht="25.5" x14ac:dyDescent="0.25">
      <c r="A135" s="35">
        <v>15</v>
      </c>
      <c r="B135" s="31" t="s">
        <v>724</v>
      </c>
      <c r="C135" s="57" t="s">
        <v>725</v>
      </c>
      <c r="D135" s="33" t="s">
        <v>441</v>
      </c>
      <c r="E135" s="33" t="s">
        <v>726</v>
      </c>
      <c r="F135" s="31" t="s">
        <v>438</v>
      </c>
      <c r="G135" s="34">
        <v>700</v>
      </c>
      <c r="H135" s="5"/>
      <c r="I135" s="5"/>
      <c r="J135" s="5"/>
      <c r="K135" s="5"/>
      <c r="L135" s="5"/>
      <c r="M135" s="5"/>
      <c r="N135" s="5"/>
    </row>
    <row r="136" spans="1:14" s="116" customFormat="1" x14ac:dyDescent="0.25">
      <c r="A136" s="590" t="s">
        <v>1519</v>
      </c>
      <c r="B136" s="591"/>
      <c r="C136" s="591"/>
      <c r="D136" s="591"/>
      <c r="E136" s="591"/>
      <c r="F136" s="591"/>
      <c r="G136" s="591"/>
      <c r="H136" s="591"/>
      <c r="I136" s="591"/>
      <c r="J136" s="591"/>
      <c r="K136" s="592"/>
      <c r="L136" s="5"/>
      <c r="M136" s="5"/>
      <c r="N136" s="5"/>
    </row>
    <row r="137" spans="1:14" x14ac:dyDescent="0.25">
      <c r="A137" s="108" t="s">
        <v>1266</v>
      </c>
      <c r="B137" s="602" t="s">
        <v>1212</v>
      </c>
      <c r="C137" s="603"/>
      <c r="D137" s="603"/>
      <c r="E137" s="603"/>
      <c r="F137" s="603"/>
      <c r="G137" s="604"/>
      <c r="H137" s="105"/>
      <c r="I137" s="105"/>
      <c r="J137" s="105"/>
      <c r="K137" s="105"/>
      <c r="L137" s="105"/>
      <c r="M137" s="105"/>
      <c r="N137" s="105"/>
    </row>
    <row r="138" spans="1:14" ht="38.25" x14ac:dyDescent="0.25">
      <c r="A138" s="35">
        <v>1</v>
      </c>
      <c r="B138" s="50" t="s">
        <v>728</v>
      </c>
      <c r="C138" s="51" t="s">
        <v>729</v>
      </c>
      <c r="D138" s="49" t="s">
        <v>730</v>
      </c>
      <c r="E138" s="49" t="s">
        <v>731</v>
      </c>
      <c r="F138" s="50" t="s">
        <v>447</v>
      </c>
      <c r="G138" s="34">
        <v>60</v>
      </c>
      <c r="H138" s="5"/>
      <c r="I138" s="5"/>
      <c r="J138" s="5"/>
      <c r="K138" s="5"/>
      <c r="L138" s="5"/>
      <c r="M138" s="5"/>
      <c r="N138" s="5"/>
    </row>
    <row r="139" spans="1:14" ht="38.25" x14ac:dyDescent="0.25">
      <c r="A139" s="30">
        <v>2</v>
      </c>
      <c r="B139" s="56" t="s">
        <v>732</v>
      </c>
      <c r="C139" s="52" t="s">
        <v>733</v>
      </c>
      <c r="D139" s="60" t="s">
        <v>730</v>
      </c>
      <c r="E139" s="60" t="s">
        <v>734</v>
      </c>
      <c r="F139" s="56" t="s">
        <v>447</v>
      </c>
      <c r="G139" s="161">
        <v>65</v>
      </c>
      <c r="H139" s="162"/>
      <c r="I139" s="162"/>
      <c r="J139" s="162"/>
      <c r="K139" s="5"/>
      <c r="L139" s="5"/>
      <c r="M139" s="5"/>
      <c r="N139" s="5"/>
    </row>
    <row r="140" spans="1:14" x14ac:dyDescent="0.25">
      <c r="A140" s="30">
        <v>3</v>
      </c>
      <c r="B140" s="39" t="s">
        <v>735</v>
      </c>
      <c r="C140" s="64" t="s">
        <v>736</v>
      </c>
      <c r="D140" s="33" t="s">
        <v>463</v>
      </c>
      <c r="E140" s="39" t="s">
        <v>737</v>
      </c>
      <c r="F140" s="31" t="s">
        <v>452</v>
      </c>
      <c r="G140" s="34">
        <v>1340</v>
      </c>
      <c r="H140" s="5"/>
      <c r="I140" s="5"/>
      <c r="J140" s="5"/>
      <c r="K140" s="5"/>
      <c r="L140" s="5"/>
      <c r="M140" s="5"/>
      <c r="N140" s="5"/>
    </row>
    <row r="141" spans="1:14" ht="25.5" x14ac:dyDescent="0.25">
      <c r="A141" s="30">
        <v>4</v>
      </c>
      <c r="B141" s="31" t="s">
        <v>738</v>
      </c>
      <c r="C141" s="32" t="s">
        <v>739</v>
      </c>
      <c r="D141" s="31" t="s">
        <v>740</v>
      </c>
      <c r="E141" s="31" t="s">
        <v>741</v>
      </c>
      <c r="F141" s="31" t="s">
        <v>447</v>
      </c>
      <c r="G141" s="34">
        <v>6000</v>
      </c>
      <c r="H141" s="5"/>
      <c r="I141" s="5"/>
      <c r="J141" s="5"/>
      <c r="K141" s="5"/>
      <c r="L141" s="5"/>
      <c r="M141" s="5"/>
      <c r="N141" s="5"/>
    </row>
    <row r="142" spans="1:14" ht="38.25" x14ac:dyDescent="0.25">
      <c r="A142" s="30">
        <v>5</v>
      </c>
      <c r="B142" s="31" t="s">
        <v>742</v>
      </c>
      <c r="C142" s="32" t="s">
        <v>743</v>
      </c>
      <c r="D142" s="31" t="s">
        <v>744</v>
      </c>
      <c r="E142" s="31" t="s">
        <v>745</v>
      </c>
      <c r="F142" s="31" t="s">
        <v>452</v>
      </c>
      <c r="G142" s="34">
        <v>600</v>
      </c>
      <c r="H142" s="5"/>
      <c r="I142" s="5"/>
      <c r="J142" s="5"/>
      <c r="K142" s="5"/>
      <c r="L142" s="5"/>
      <c r="M142" s="5"/>
      <c r="N142" s="5"/>
    </row>
    <row r="143" spans="1:14" ht="51" x14ac:dyDescent="0.25">
      <c r="A143" s="30">
        <v>6</v>
      </c>
      <c r="B143" s="31" t="s">
        <v>742</v>
      </c>
      <c r="C143" s="32" t="s">
        <v>743</v>
      </c>
      <c r="D143" s="31" t="s">
        <v>746</v>
      </c>
      <c r="E143" s="31" t="s">
        <v>747</v>
      </c>
      <c r="F143" s="31" t="s">
        <v>447</v>
      </c>
      <c r="G143" s="34">
        <v>200</v>
      </c>
      <c r="H143" s="5"/>
      <c r="I143" s="5"/>
      <c r="J143" s="5"/>
      <c r="K143" s="5"/>
      <c r="L143" s="5"/>
      <c r="M143" s="5"/>
      <c r="N143" s="5"/>
    </row>
    <row r="144" spans="1:14" ht="25.5" x14ac:dyDescent="0.25">
      <c r="A144" s="30">
        <v>7</v>
      </c>
      <c r="B144" s="31" t="s">
        <v>742</v>
      </c>
      <c r="C144" s="32" t="s">
        <v>743</v>
      </c>
      <c r="D144" s="31" t="s">
        <v>450</v>
      </c>
      <c r="E144" s="31" t="s">
        <v>748</v>
      </c>
      <c r="F144" s="31" t="s">
        <v>447</v>
      </c>
      <c r="G144" s="34">
        <v>100</v>
      </c>
      <c r="H144" s="5"/>
      <c r="I144" s="5"/>
      <c r="J144" s="5"/>
      <c r="K144" s="5"/>
      <c r="L144" s="5"/>
      <c r="M144" s="5"/>
      <c r="N144" s="5"/>
    </row>
    <row r="145" spans="1:14" x14ac:dyDescent="0.25">
      <c r="A145" s="30">
        <v>8</v>
      </c>
      <c r="B145" s="31" t="s">
        <v>749</v>
      </c>
      <c r="C145" s="32" t="s">
        <v>750</v>
      </c>
      <c r="D145" s="31" t="s">
        <v>450</v>
      </c>
      <c r="E145" s="31" t="s">
        <v>451</v>
      </c>
      <c r="F145" s="31" t="s">
        <v>452</v>
      </c>
      <c r="G145" s="34">
        <v>8400</v>
      </c>
      <c r="H145" s="5"/>
      <c r="I145" s="5"/>
      <c r="J145" s="5"/>
      <c r="K145" s="5"/>
      <c r="L145" s="5"/>
      <c r="M145" s="5"/>
      <c r="N145" s="5"/>
    </row>
    <row r="146" spans="1:14" ht="51" x14ac:dyDescent="0.25">
      <c r="A146" s="30">
        <v>9</v>
      </c>
      <c r="B146" s="31" t="s">
        <v>749</v>
      </c>
      <c r="C146" s="32" t="s">
        <v>750</v>
      </c>
      <c r="D146" s="31" t="s">
        <v>751</v>
      </c>
      <c r="E146" s="53">
        <v>0.1</v>
      </c>
      <c r="F146" s="31" t="s">
        <v>639</v>
      </c>
      <c r="G146" s="34">
        <v>120</v>
      </c>
      <c r="H146" s="5"/>
      <c r="I146" s="5"/>
      <c r="J146" s="5"/>
      <c r="K146" s="5"/>
      <c r="L146" s="5"/>
      <c r="M146" s="5"/>
      <c r="N146" s="5"/>
    </row>
    <row r="147" spans="1:14" ht="38.25" x14ac:dyDescent="0.25">
      <c r="A147" s="30">
        <v>10</v>
      </c>
      <c r="B147" s="31" t="s">
        <v>752</v>
      </c>
      <c r="C147" s="32" t="s">
        <v>753</v>
      </c>
      <c r="D147" s="31" t="s">
        <v>663</v>
      </c>
      <c r="E147" s="53" t="s">
        <v>754</v>
      </c>
      <c r="F147" s="63" t="s">
        <v>567</v>
      </c>
      <c r="G147" s="34">
        <v>1000</v>
      </c>
      <c r="H147" s="5"/>
      <c r="I147" s="5"/>
      <c r="J147" s="5"/>
      <c r="K147" s="5"/>
      <c r="L147" s="5"/>
      <c r="M147" s="5"/>
      <c r="N147" s="5"/>
    </row>
    <row r="148" spans="1:14" x14ac:dyDescent="0.25">
      <c r="A148" s="30">
        <v>11</v>
      </c>
      <c r="B148" s="61" t="s">
        <v>755</v>
      </c>
      <c r="C148" s="62" t="s">
        <v>756</v>
      </c>
      <c r="D148" s="61" t="s">
        <v>450</v>
      </c>
      <c r="E148" s="61" t="s">
        <v>653</v>
      </c>
      <c r="F148" s="50" t="s">
        <v>452</v>
      </c>
      <c r="G148" s="34">
        <v>1560</v>
      </c>
      <c r="H148" s="5"/>
      <c r="I148" s="5"/>
      <c r="J148" s="5"/>
      <c r="K148" s="5"/>
      <c r="L148" s="5"/>
      <c r="M148" s="5"/>
      <c r="N148" s="5"/>
    </row>
    <row r="149" spans="1:14" ht="25.5" x14ac:dyDescent="0.25">
      <c r="A149" s="30">
        <v>12</v>
      </c>
      <c r="B149" s="39" t="s">
        <v>757</v>
      </c>
      <c r="C149" s="64" t="s">
        <v>758</v>
      </c>
      <c r="D149" s="39" t="s">
        <v>450</v>
      </c>
      <c r="E149" s="39" t="s">
        <v>759</v>
      </c>
      <c r="F149" s="31" t="s">
        <v>452</v>
      </c>
      <c r="G149" s="34">
        <v>15400</v>
      </c>
      <c r="H149" s="5"/>
      <c r="I149" s="5"/>
      <c r="J149" s="5"/>
      <c r="K149" s="5"/>
      <c r="L149" s="5"/>
      <c r="M149" s="5"/>
      <c r="N149" s="5"/>
    </row>
    <row r="150" spans="1:14" ht="25.5" x14ac:dyDescent="0.25">
      <c r="A150" s="30">
        <v>13</v>
      </c>
      <c r="B150" s="39" t="s">
        <v>757</v>
      </c>
      <c r="C150" s="64" t="s">
        <v>758</v>
      </c>
      <c r="D150" s="39" t="s">
        <v>1176</v>
      </c>
      <c r="E150" s="39" t="s">
        <v>1177</v>
      </c>
      <c r="F150" s="31" t="s">
        <v>1176</v>
      </c>
      <c r="G150" s="34">
        <v>500</v>
      </c>
      <c r="H150" s="5"/>
      <c r="I150" s="5"/>
      <c r="J150" s="5"/>
      <c r="K150" s="5"/>
      <c r="L150" s="5"/>
      <c r="M150" s="5"/>
      <c r="N150" s="5"/>
    </row>
    <row r="151" spans="1:14" x14ac:dyDescent="0.25">
      <c r="A151" s="30">
        <v>14</v>
      </c>
      <c r="B151" s="39" t="s">
        <v>760</v>
      </c>
      <c r="C151" s="64" t="s">
        <v>761</v>
      </c>
      <c r="D151" s="39" t="s">
        <v>450</v>
      </c>
      <c r="E151" s="39" t="s">
        <v>451</v>
      </c>
      <c r="F151" s="31" t="s">
        <v>452</v>
      </c>
      <c r="G151" s="34">
        <v>5600</v>
      </c>
      <c r="H151" s="5"/>
      <c r="I151" s="5"/>
      <c r="J151" s="5"/>
      <c r="K151" s="5"/>
      <c r="L151" s="5"/>
      <c r="M151" s="5"/>
      <c r="N151" s="5"/>
    </row>
    <row r="152" spans="1:14" ht="25.5" x14ac:dyDescent="0.25">
      <c r="A152" s="30">
        <v>15</v>
      </c>
      <c r="B152" s="39" t="s">
        <v>762</v>
      </c>
      <c r="C152" s="64" t="s">
        <v>763</v>
      </c>
      <c r="D152" s="39" t="s">
        <v>450</v>
      </c>
      <c r="E152" s="39" t="s">
        <v>764</v>
      </c>
      <c r="F152" s="31" t="s">
        <v>452</v>
      </c>
      <c r="G152" s="34">
        <v>14800</v>
      </c>
      <c r="H152" s="5"/>
      <c r="I152" s="5"/>
      <c r="J152" s="5"/>
      <c r="K152" s="5"/>
      <c r="L152" s="5"/>
      <c r="M152" s="5"/>
      <c r="N152" s="5"/>
    </row>
    <row r="153" spans="1:14" ht="25.5" x14ac:dyDescent="0.25">
      <c r="A153" s="30">
        <v>16</v>
      </c>
      <c r="B153" s="50" t="s">
        <v>765</v>
      </c>
      <c r="C153" s="51" t="s">
        <v>766</v>
      </c>
      <c r="D153" s="61" t="s">
        <v>450</v>
      </c>
      <c r="E153" s="50" t="s">
        <v>767</v>
      </c>
      <c r="F153" s="50" t="s">
        <v>452</v>
      </c>
      <c r="G153" s="34">
        <v>39000</v>
      </c>
      <c r="H153" s="5"/>
      <c r="I153" s="5"/>
      <c r="J153" s="5"/>
      <c r="K153" s="5"/>
      <c r="L153" s="5"/>
      <c r="M153" s="5"/>
      <c r="N153" s="5"/>
    </row>
    <row r="154" spans="1:14" ht="38.25" x14ac:dyDescent="0.25">
      <c r="A154" s="30">
        <v>17</v>
      </c>
      <c r="B154" s="31" t="s">
        <v>768</v>
      </c>
      <c r="C154" s="32" t="s">
        <v>769</v>
      </c>
      <c r="D154" s="31" t="s">
        <v>770</v>
      </c>
      <c r="E154" s="31" t="s">
        <v>771</v>
      </c>
      <c r="F154" s="31" t="s">
        <v>772</v>
      </c>
      <c r="G154" s="34">
        <v>20</v>
      </c>
      <c r="H154" s="5"/>
      <c r="I154" s="5"/>
      <c r="J154" s="5"/>
      <c r="K154" s="5"/>
      <c r="L154" s="5"/>
      <c r="M154" s="5"/>
      <c r="N154" s="5"/>
    </row>
    <row r="155" spans="1:14" ht="25.5" x14ac:dyDescent="0.25">
      <c r="A155" s="30">
        <v>18</v>
      </c>
      <c r="B155" s="31" t="s">
        <v>768</v>
      </c>
      <c r="C155" s="32" t="s">
        <v>769</v>
      </c>
      <c r="D155" s="31" t="s">
        <v>773</v>
      </c>
      <c r="E155" s="31" t="s">
        <v>774</v>
      </c>
      <c r="F155" s="31" t="s">
        <v>775</v>
      </c>
      <c r="G155" s="34">
        <v>550</v>
      </c>
      <c r="H155" s="5"/>
      <c r="I155" s="5"/>
      <c r="J155" s="5"/>
      <c r="K155" s="5"/>
      <c r="L155" s="5"/>
      <c r="M155" s="5"/>
      <c r="N155" s="5"/>
    </row>
    <row r="156" spans="1:14" ht="25.5" x14ac:dyDescent="0.25">
      <c r="A156" s="30">
        <v>19</v>
      </c>
      <c r="B156" s="31" t="s">
        <v>768</v>
      </c>
      <c r="C156" s="32" t="s">
        <v>769</v>
      </c>
      <c r="D156" s="31" t="s">
        <v>773</v>
      </c>
      <c r="E156" s="31" t="s">
        <v>498</v>
      </c>
      <c r="F156" s="31" t="s">
        <v>775</v>
      </c>
      <c r="G156" s="34">
        <v>740</v>
      </c>
      <c r="H156" s="5"/>
      <c r="I156" s="5"/>
      <c r="J156" s="5"/>
      <c r="K156" s="5"/>
      <c r="L156" s="5"/>
      <c r="M156" s="5"/>
      <c r="N156" s="5"/>
    </row>
    <row r="157" spans="1:14" ht="25.5" x14ac:dyDescent="0.25">
      <c r="A157" s="30">
        <v>20</v>
      </c>
      <c r="B157" s="31" t="s">
        <v>768</v>
      </c>
      <c r="C157" s="32" t="s">
        <v>769</v>
      </c>
      <c r="D157" s="31" t="s">
        <v>576</v>
      </c>
      <c r="E157" s="31" t="s">
        <v>1178</v>
      </c>
      <c r="F157" s="31" t="s">
        <v>447</v>
      </c>
      <c r="G157" s="34">
        <v>1020</v>
      </c>
      <c r="H157" s="5"/>
      <c r="I157" s="5"/>
      <c r="J157" s="5"/>
      <c r="K157" s="5"/>
      <c r="L157" s="5"/>
      <c r="M157" s="5"/>
      <c r="N157" s="5"/>
    </row>
    <row r="158" spans="1:14" x14ac:dyDescent="0.25">
      <c r="A158" s="30">
        <v>21</v>
      </c>
      <c r="B158" s="31" t="s">
        <v>768</v>
      </c>
      <c r="C158" s="32" t="s">
        <v>769</v>
      </c>
      <c r="D158" s="31" t="s">
        <v>509</v>
      </c>
      <c r="E158" s="31" t="s">
        <v>495</v>
      </c>
      <c r="F158" s="31" t="s">
        <v>438</v>
      </c>
      <c r="G158" s="34">
        <v>3000</v>
      </c>
      <c r="H158" s="5"/>
      <c r="I158" s="5"/>
      <c r="J158" s="5"/>
      <c r="K158" s="5"/>
      <c r="L158" s="5"/>
      <c r="M158" s="5"/>
      <c r="N158" s="5"/>
    </row>
    <row r="159" spans="1:14" s="116" customFormat="1" x14ac:dyDescent="0.25">
      <c r="A159" s="590" t="s">
        <v>1519</v>
      </c>
      <c r="B159" s="591"/>
      <c r="C159" s="591"/>
      <c r="D159" s="591"/>
      <c r="E159" s="591"/>
      <c r="F159" s="591"/>
      <c r="G159" s="591"/>
      <c r="H159" s="591"/>
      <c r="I159" s="591"/>
      <c r="J159" s="591"/>
      <c r="K159" s="592"/>
      <c r="L159" s="5"/>
      <c r="M159" s="5"/>
      <c r="N159" s="5"/>
    </row>
    <row r="160" spans="1:14" x14ac:dyDescent="0.25">
      <c r="A160" s="108" t="s">
        <v>1267</v>
      </c>
      <c r="B160" s="602" t="s">
        <v>1213</v>
      </c>
      <c r="C160" s="603"/>
      <c r="D160" s="603"/>
      <c r="E160" s="603"/>
      <c r="F160" s="603"/>
      <c r="G160" s="604"/>
      <c r="H160" s="105"/>
      <c r="I160" s="105"/>
      <c r="J160" s="105"/>
      <c r="K160" s="105"/>
      <c r="L160" s="105"/>
      <c r="M160" s="105"/>
      <c r="N160" s="105"/>
    </row>
    <row r="161" spans="1:14" ht="38.25" x14ac:dyDescent="0.25">
      <c r="A161" s="35">
        <v>1</v>
      </c>
      <c r="B161" s="31" t="s">
        <v>776</v>
      </c>
      <c r="C161" s="32" t="s">
        <v>777</v>
      </c>
      <c r="D161" s="31" t="s">
        <v>778</v>
      </c>
      <c r="E161" s="31" t="s">
        <v>623</v>
      </c>
      <c r="F161" s="31" t="s">
        <v>438</v>
      </c>
      <c r="G161" s="34">
        <v>4000</v>
      </c>
      <c r="H161" s="5"/>
      <c r="I161" s="5"/>
      <c r="J161" s="5"/>
      <c r="K161" s="5"/>
      <c r="L161" s="5"/>
      <c r="M161" s="5"/>
      <c r="N161" s="5"/>
    </row>
    <row r="162" spans="1:14" ht="25.5" x14ac:dyDescent="0.25">
      <c r="A162" s="35">
        <v>2</v>
      </c>
      <c r="B162" s="31" t="s">
        <v>779</v>
      </c>
      <c r="C162" s="32" t="s">
        <v>780</v>
      </c>
      <c r="D162" s="31" t="s">
        <v>443</v>
      </c>
      <c r="E162" s="31" t="s">
        <v>781</v>
      </c>
      <c r="F162" s="31" t="s">
        <v>443</v>
      </c>
      <c r="G162" s="34">
        <v>16000</v>
      </c>
      <c r="H162" s="5"/>
      <c r="I162" s="5"/>
      <c r="J162" s="5"/>
      <c r="K162" s="5"/>
      <c r="L162" s="5"/>
      <c r="M162" s="5"/>
      <c r="N162" s="5"/>
    </row>
    <row r="163" spans="1:14" ht="25.5" x14ac:dyDescent="0.25">
      <c r="A163" s="35">
        <v>3</v>
      </c>
      <c r="B163" s="31" t="s">
        <v>782</v>
      </c>
      <c r="C163" s="32" t="s">
        <v>783</v>
      </c>
      <c r="D163" s="31" t="s">
        <v>509</v>
      </c>
      <c r="E163" s="31" t="s">
        <v>784</v>
      </c>
      <c r="F163" s="31" t="s">
        <v>509</v>
      </c>
      <c r="G163" s="34">
        <v>1200</v>
      </c>
      <c r="H163" s="5"/>
      <c r="I163" s="5"/>
      <c r="J163" s="5"/>
      <c r="K163" s="5"/>
      <c r="L163" s="5"/>
      <c r="M163" s="5"/>
      <c r="N163" s="5"/>
    </row>
    <row r="164" spans="1:14" x14ac:dyDescent="0.25">
      <c r="A164" s="35">
        <v>4</v>
      </c>
      <c r="B164" s="31" t="s">
        <v>785</v>
      </c>
      <c r="C164" s="32" t="s">
        <v>786</v>
      </c>
      <c r="D164" s="31" t="s">
        <v>450</v>
      </c>
      <c r="E164" s="31" t="s">
        <v>747</v>
      </c>
      <c r="F164" s="31" t="s">
        <v>452</v>
      </c>
      <c r="G164" s="34">
        <v>2500</v>
      </c>
      <c r="H164" s="5"/>
      <c r="I164" s="5"/>
      <c r="J164" s="5"/>
      <c r="K164" s="5"/>
      <c r="L164" s="5"/>
      <c r="M164" s="5"/>
      <c r="N164" s="5"/>
    </row>
    <row r="165" spans="1:14" ht="38.25" x14ac:dyDescent="0.25">
      <c r="A165" s="35">
        <v>5</v>
      </c>
      <c r="B165" s="31" t="s">
        <v>785</v>
      </c>
      <c r="C165" s="32" t="s">
        <v>786</v>
      </c>
      <c r="D165" s="31" t="s">
        <v>455</v>
      </c>
      <c r="E165" s="31" t="s">
        <v>787</v>
      </c>
      <c r="F165" s="31" t="s">
        <v>447</v>
      </c>
      <c r="G165" s="34">
        <v>6</v>
      </c>
      <c r="H165" s="5"/>
      <c r="I165" s="5"/>
      <c r="J165" s="5"/>
      <c r="K165" s="5"/>
      <c r="L165" s="5"/>
      <c r="M165" s="5"/>
      <c r="N165" s="5"/>
    </row>
    <row r="166" spans="1:14" x14ac:dyDescent="0.25">
      <c r="A166" s="35">
        <v>6</v>
      </c>
      <c r="B166" s="31" t="s">
        <v>785</v>
      </c>
      <c r="C166" s="32" t="s">
        <v>786</v>
      </c>
      <c r="D166" s="31" t="s">
        <v>509</v>
      </c>
      <c r="E166" s="31" t="s">
        <v>788</v>
      </c>
      <c r="F166" s="31" t="s">
        <v>438</v>
      </c>
      <c r="G166" s="34">
        <v>800</v>
      </c>
      <c r="H166" s="5"/>
      <c r="I166" s="5"/>
      <c r="J166" s="5"/>
      <c r="K166" s="5"/>
      <c r="L166" s="5"/>
      <c r="M166" s="5"/>
      <c r="N166" s="5"/>
    </row>
    <row r="167" spans="1:14" x14ac:dyDescent="0.25">
      <c r="A167" s="35">
        <v>7</v>
      </c>
      <c r="B167" s="31" t="s">
        <v>789</v>
      </c>
      <c r="C167" s="32" t="s">
        <v>790</v>
      </c>
      <c r="D167" s="31" t="s">
        <v>509</v>
      </c>
      <c r="E167" s="31" t="s">
        <v>791</v>
      </c>
      <c r="F167" s="31" t="s">
        <v>438</v>
      </c>
      <c r="G167" s="34">
        <v>1000</v>
      </c>
      <c r="H167" s="5"/>
      <c r="I167" s="5"/>
      <c r="J167" s="5"/>
      <c r="K167" s="5"/>
      <c r="L167" s="5"/>
      <c r="M167" s="5"/>
      <c r="N167" s="5"/>
    </row>
    <row r="168" spans="1:14" x14ac:dyDescent="0.25">
      <c r="A168" s="35">
        <v>8</v>
      </c>
      <c r="B168" s="31" t="s">
        <v>792</v>
      </c>
      <c r="C168" s="32" t="s">
        <v>793</v>
      </c>
      <c r="D168" s="31" t="s">
        <v>509</v>
      </c>
      <c r="E168" s="31" t="s">
        <v>660</v>
      </c>
      <c r="F168" s="31" t="s">
        <v>438</v>
      </c>
      <c r="G168" s="34">
        <v>3000</v>
      </c>
      <c r="H168" s="5"/>
      <c r="I168" s="5"/>
      <c r="J168" s="5"/>
      <c r="K168" s="5"/>
      <c r="L168" s="5"/>
      <c r="M168" s="5"/>
      <c r="N168" s="5"/>
    </row>
    <row r="169" spans="1:14" x14ac:dyDescent="0.25">
      <c r="A169" s="35">
        <v>9</v>
      </c>
      <c r="B169" s="39" t="s">
        <v>794</v>
      </c>
      <c r="C169" s="64" t="s">
        <v>795</v>
      </c>
      <c r="D169" s="39" t="s">
        <v>450</v>
      </c>
      <c r="E169" s="39" t="s">
        <v>796</v>
      </c>
      <c r="F169" s="31" t="s">
        <v>452</v>
      </c>
      <c r="G169" s="34">
        <v>20600</v>
      </c>
      <c r="H169" s="5"/>
      <c r="I169" s="5"/>
      <c r="J169" s="5"/>
      <c r="K169" s="5"/>
      <c r="L169" s="5"/>
      <c r="M169" s="5"/>
      <c r="N169" s="5"/>
    </row>
    <row r="170" spans="1:14" x14ac:dyDescent="0.25">
      <c r="A170" s="35">
        <v>10</v>
      </c>
      <c r="B170" s="39" t="s">
        <v>794</v>
      </c>
      <c r="C170" s="64" t="s">
        <v>795</v>
      </c>
      <c r="D170" s="39" t="s">
        <v>509</v>
      </c>
      <c r="E170" s="39" t="s">
        <v>466</v>
      </c>
      <c r="F170" s="31" t="s">
        <v>438</v>
      </c>
      <c r="G170" s="34">
        <v>1530</v>
      </c>
      <c r="H170" s="5"/>
      <c r="I170" s="5"/>
      <c r="J170" s="5"/>
      <c r="K170" s="5"/>
      <c r="L170" s="5"/>
      <c r="M170" s="5"/>
      <c r="N170" s="5"/>
    </row>
    <row r="171" spans="1:14" ht="51" x14ac:dyDescent="0.25">
      <c r="A171" s="35">
        <v>11</v>
      </c>
      <c r="B171" s="31" t="s">
        <v>797</v>
      </c>
      <c r="C171" s="32" t="s">
        <v>798</v>
      </c>
      <c r="D171" s="31" t="s">
        <v>799</v>
      </c>
      <c r="E171" s="31" t="s">
        <v>800</v>
      </c>
      <c r="F171" s="31" t="s">
        <v>447</v>
      </c>
      <c r="G171" s="34">
        <v>80</v>
      </c>
      <c r="H171" s="5"/>
      <c r="I171" s="5"/>
      <c r="J171" s="5"/>
      <c r="K171" s="5"/>
      <c r="L171" s="5"/>
      <c r="M171" s="5"/>
      <c r="N171" s="5"/>
    </row>
    <row r="172" spans="1:14" x14ac:dyDescent="0.25">
      <c r="A172" s="35">
        <v>12</v>
      </c>
      <c r="B172" s="39" t="s">
        <v>801</v>
      </c>
      <c r="C172" s="64" t="s">
        <v>802</v>
      </c>
      <c r="D172" s="39" t="s">
        <v>803</v>
      </c>
      <c r="E172" s="39" t="s">
        <v>747</v>
      </c>
      <c r="F172" s="31" t="s">
        <v>452</v>
      </c>
      <c r="G172" s="34">
        <v>7200</v>
      </c>
      <c r="H172" s="5"/>
      <c r="I172" s="5"/>
      <c r="J172" s="5"/>
      <c r="K172" s="5"/>
      <c r="L172" s="5"/>
      <c r="M172" s="5"/>
      <c r="N172" s="5"/>
    </row>
    <row r="173" spans="1:14" x14ac:dyDescent="0.25">
      <c r="A173" s="35">
        <v>13</v>
      </c>
      <c r="B173" s="65" t="s">
        <v>804</v>
      </c>
      <c r="C173" s="66" t="s">
        <v>802</v>
      </c>
      <c r="D173" s="65" t="s">
        <v>509</v>
      </c>
      <c r="E173" s="65" t="s">
        <v>805</v>
      </c>
      <c r="F173" s="56" t="s">
        <v>438</v>
      </c>
      <c r="G173" s="34">
        <v>1200</v>
      </c>
      <c r="H173" s="5"/>
      <c r="I173" s="5"/>
      <c r="J173" s="5"/>
      <c r="K173" s="5"/>
      <c r="L173" s="5"/>
      <c r="M173" s="5"/>
      <c r="N173" s="5"/>
    </row>
    <row r="174" spans="1:14" x14ac:dyDescent="0.25">
      <c r="A174" s="35">
        <v>14</v>
      </c>
      <c r="B174" s="61" t="s">
        <v>806</v>
      </c>
      <c r="C174" s="62" t="s">
        <v>807</v>
      </c>
      <c r="D174" s="61" t="s">
        <v>509</v>
      </c>
      <c r="E174" s="61" t="s">
        <v>808</v>
      </c>
      <c r="F174" s="50" t="s">
        <v>438</v>
      </c>
      <c r="G174" s="34">
        <v>16100</v>
      </c>
      <c r="H174" s="5"/>
      <c r="I174" s="5"/>
      <c r="J174" s="5"/>
      <c r="K174" s="5"/>
      <c r="L174" s="5"/>
      <c r="M174" s="5"/>
      <c r="N174" s="5"/>
    </row>
    <row r="175" spans="1:14" x14ac:dyDescent="0.25">
      <c r="A175" s="35">
        <v>15</v>
      </c>
      <c r="B175" s="67" t="s">
        <v>809</v>
      </c>
      <c r="C175" s="58" t="s">
        <v>810</v>
      </c>
      <c r="D175" s="39" t="s">
        <v>509</v>
      </c>
      <c r="E175" s="67" t="s">
        <v>460</v>
      </c>
      <c r="F175" s="67" t="s">
        <v>438</v>
      </c>
      <c r="G175" s="34">
        <v>12150</v>
      </c>
      <c r="H175" s="5"/>
      <c r="I175" s="5"/>
      <c r="J175" s="5"/>
      <c r="K175" s="5"/>
      <c r="L175" s="5"/>
      <c r="M175" s="5"/>
      <c r="N175" s="5"/>
    </row>
    <row r="176" spans="1:14" x14ac:dyDescent="0.25">
      <c r="A176" s="35">
        <v>16</v>
      </c>
      <c r="B176" s="67" t="s">
        <v>809</v>
      </c>
      <c r="C176" s="58" t="s">
        <v>810</v>
      </c>
      <c r="D176" s="39" t="s">
        <v>509</v>
      </c>
      <c r="E176" s="67" t="s">
        <v>791</v>
      </c>
      <c r="F176" s="67" t="s">
        <v>438</v>
      </c>
      <c r="G176" s="34">
        <v>1400</v>
      </c>
      <c r="H176" s="5"/>
      <c r="I176" s="5"/>
      <c r="J176" s="5"/>
      <c r="K176" s="5"/>
      <c r="L176" s="5"/>
      <c r="M176" s="5"/>
      <c r="N176" s="5"/>
    </row>
    <row r="177" spans="1:14" ht="25.5" x14ac:dyDescent="0.25">
      <c r="A177" s="35">
        <v>17</v>
      </c>
      <c r="B177" s="31" t="s">
        <v>811</v>
      </c>
      <c r="C177" s="32" t="s">
        <v>812</v>
      </c>
      <c r="D177" s="31" t="s">
        <v>450</v>
      </c>
      <c r="E177" s="31" t="s">
        <v>813</v>
      </c>
      <c r="F177" s="31" t="s">
        <v>452</v>
      </c>
      <c r="G177" s="34">
        <v>4200</v>
      </c>
      <c r="H177" s="5"/>
      <c r="I177" s="5"/>
      <c r="J177" s="5"/>
      <c r="K177" s="5"/>
      <c r="L177" s="5"/>
      <c r="M177" s="5"/>
      <c r="N177" s="5"/>
    </row>
    <row r="178" spans="1:14" ht="25.5" x14ac:dyDescent="0.25">
      <c r="A178" s="35">
        <v>18</v>
      </c>
      <c r="B178" s="31" t="s">
        <v>814</v>
      </c>
      <c r="C178" s="32" t="s">
        <v>815</v>
      </c>
      <c r="D178" s="31" t="s">
        <v>450</v>
      </c>
      <c r="E178" s="31" t="s">
        <v>464</v>
      </c>
      <c r="F178" s="31" t="s">
        <v>452</v>
      </c>
      <c r="G178" s="34">
        <v>14000</v>
      </c>
      <c r="H178" s="5"/>
      <c r="I178" s="5"/>
      <c r="J178" s="5"/>
      <c r="K178" s="5"/>
      <c r="L178" s="5"/>
      <c r="M178" s="5"/>
      <c r="N178" s="5"/>
    </row>
    <row r="179" spans="1:14" x14ac:dyDescent="0.25">
      <c r="A179" s="35">
        <v>19</v>
      </c>
      <c r="B179" s="31" t="s">
        <v>816</v>
      </c>
      <c r="C179" s="32" t="s">
        <v>817</v>
      </c>
      <c r="D179" s="31" t="s">
        <v>450</v>
      </c>
      <c r="E179" s="31" t="s">
        <v>747</v>
      </c>
      <c r="F179" s="31" t="s">
        <v>452</v>
      </c>
      <c r="G179" s="34">
        <v>2500</v>
      </c>
      <c r="H179" s="5"/>
      <c r="I179" s="5"/>
      <c r="J179" s="5"/>
      <c r="K179" s="5"/>
      <c r="L179" s="5"/>
      <c r="M179" s="5"/>
      <c r="N179" s="5"/>
    </row>
    <row r="180" spans="1:14" x14ac:dyDescent="0.25">
      <c r="A180" s="35">
        <v>20</v>
      </c>
      <c r="B180" s="31" t="s">
        <v>818</v>
      </c>
      <c r="C180" s="32" t="s">
        <v>819</v>
      </c>
      <c r="D180" s="31" t="s">
        <v>450</v>
      </c>
      <c r="E180" s="31" t="s">
        <v>747</v>
      </c>
      <c r="F180" s="31" t="s">
        <v>452</v>
      </c>
      <c r="G180" s="34">
        <v>4500</v>
      </c>
      <c r="H180" s="5"/>
      <c r="I180" s="5"/>
      <c r="J180" s="5"/>
      <c r="K180" s="5"/>
      <c r="L180" s="5"/>
      <c r="M180" s="5"/>
      <c r="N180" s="5"/>
    </row>
    <row r="181" spans="1:14" x14ac:dyDescent="0.25">
      <c r="A181" s="35">
        <v>21</v>
      </c>
      <c r="B181" s="31" t="s">
        <v>820</v>
      </c>
      <c r="C181" s="32" t="s">
        <v>821</v>
      </c>
      <c r="D181" s="31" t="s">
        <v>509</v>
      </c>
      <c r="E181" s="31" t="s">
        <v>822</v>
      </c>
      <c r="F181" s="31" t="s">
        <v>438</v>
      </c>
      <c r="G181" s="34">
        <v>18600</v>
      </c>
      <c r="H181" s="5"/>
      <c r="I181" s="5"/>
      <c r="J181" s="5"/>
      <c r="K181" s="5"/>
      <c r="L181" s="5"/>
      <c r="M181" s="5"/>
      <c r="N181" s="5"/>
    </row>
    <row r="182" spans="1:14" x14ac:dyDescent="0.25">
      <c r="A182" s="35">
        <v>22</v>
      </c>
      <c r="B182" s="31" t="s">
        <v>823</v>
      </c>
      <c r="C182" s="32" t="s">
        <v>824</v>
      </c>
      <c r="D182" s="31" t="s">
        <v>509</v>
      </c>
      <c r="E182" s="31" t="s">
        <v>791</v>
      </c>
      <c r="F182" s="31" t="s">
        <v>438</v>
      </c>
      <c r="G182" s="34">
        <v>3500</v>
      </c>
      <c r="H182" s="5"/>
      <c r="I182" s="5"/>
      <c r="J182" s="5"/>
      <c r="K182" s="5"/>
      <c r="L182" s="5"/>
      <c r="M182" s="5"/>
      <c r="N182" s="5"/>
    </row>
    <row r="183" spans="1:14" x14ac:dyDescent="0.25">
      <c r="A183" s="35">
        <v>23</v>
      </c>
      <c r="B183" s="30" t="s">
        <v>825</v>
      </c>
      <c r="C183" s="42" t="s">
        <v>826</v>
      </c>
      <c r="D183" s="30" t="s">
        <v>509</v>
      </c>
      <c r="E183" s="30" t="s">
        <v>495</v>
      </c>
      <c r="F183" s="30" t="s">
        <v>438</v>
      </c>
      <c r="G183" s="30">
        <v>900</v>
      </c>
      <c r="H183" s="5"/>
      <c r="I183" s="5"/>
      <c r="J183" s="5"/>
      <c r="K183" s="5"/>
      <c r="L183" s="5"/>
      <c r="M183" s="5"/>
      <c r="N183" s="5"/>
    </row>
    <row r="184" spans="1:14" x14ac:dyDescent="0.25">
      <c r="A184" s="35">
        <v>24</v>
      </c>
      <c r="B184" s="30" t="s">
        <v>827</v>
      </c>
      <c r="C184" s="42" t="s">
        <v>828</v>
      </c>
      <c r="D184" s="31" t="s">
        <v>509</v>
      </c>
      <c r="E184" s="30" t="s">
        <v>539</v>
      </c>
      <c r="F184" s="30" t="s">
        <v>438</v>
      </c>
      <c r="G184" s="34">
        <v>200</v>
      </c>
      <c r="H184" s="5"/>
      <c r="I184" s="5"/>
      <c r="J184" s="5"/>
      <c r="K184" s="5"/>
      <c r="L184" s="5"/>
      <c r="M184" s="5"/>
      <c r="N184" s="5"/>
    </row>
    <row r="185" spans="1:14" x14ac:dyDescent="0.25">
      <c r="A185" s="35">
        <v>25</v>
      </c>
      <c r="B185" s="30" t="s">
        <v>829</v>
      </c>
      <c r="C185" s="42" t="s">
        <v>830</v>
      </c>
      <c r="D185" s="30" t="s">
        <v>691</v>
      </c>
      <c r="E185" s="30" t="s">
        <v>831</v>
      </c>
      <c r="F185" s="30" t="s">
        <v>447</v>
      </c>
      <c r="G185" s="34">
        <v>15</v>
      </c>
      <c r="H185" s="5"/>
      <c r="I185" s="5"/>
      <c r="J185" s="5"/>
      <c r="K185" s="5"/>
      <c r="L185" s="5"/>
      <c r="M185" s="5"/>
      <c r="N185" s="5"/>
    </row>
    <row r="186" spans="1:14" x14ac:dyDescent="0.25">
      <c r="A186" s="35">
        <v>26</v>
      </c>
      <c r="B186" s="59" t="s">
        <v>829</v>
      </c>
      <c r="C186" s="68" t="s">
        <v>830</v>
      </c>
      <c r="D186" s="59" t="s">
        <v>832</v>
      </c>
      <c r="E186" s="59" t="s">
        <v>833</v>
      </c>
      <c r="F186" s="59" t="s">
        <v>447</v>
      </c>
      <c r="G186" s="34">
        <v>90</v>
      </c>
      <c r="H186" s="5"/>
      <c r="I186" s="5"/>
      <c r="J186" s="5"/>
      <c r="K186" s="5"/>
      <c r="L186" s="5"/>
      <c r="M186" s="5"/>
      <c r="N186" s="5"/>
    </row>
    <row r="187" spans="1:14" ht="25.5" x14ac:dyDescent="0.25">
      <c r="A187" s="35">
        <v>27</v>
      </c>
      <c r="B187" s="50" t="s">
        <v>834</v>
      </c>
      <c r="C187" s="51" t="s">
        <v>835</v>
      </c>
      <c r="D187" s="50" t="s">
        <v>836</v>
      </c>
      <c r="E187" s="50" t="s">
        <v>837</v>
      </c>
      <c r="F187" s="50" t="s">
        <v>447</v>
      </c>
      <c r="G187" s="34">
        <v>300</v>
      </c>
      <c r="H187" s="5"/>
      <c r="I187" s="5"/>
      <c r="J187" s="5"/>
      <c r="K187" s="5"/>
      <c r="L187" s="5"/>
      <c r="M187" s="5"/>
      <c r="N187" s="5"/>
    </row>
    <row r="188" spans="1:14" ht="38.25" x14ac:dyDescent="0.25">
      <c r="A188" s="35">
        <v>28</v>
      </c>
      <c r="B188" s="153" t="s">
        <v>1179</v>
      </c>
      <c r="C188" s="32" t="s">
        <v>1180</v>
      </c>
      <c r="D188" s="150" t="s">
        <v>1181</v>
      </c>
      <c r="E188" s="31" t="s">
        <v>1182</v>
      </c>
      <c r="F188" s="31" t="s">
        <v>447</v>
      </c>
      <c r="G188" s="152">
        <v>6</v>
      </c>
      <c r="H188" s="5"/>
      <c r="I188" s="5"/>
      <c r="J188" s="5"/>
      <c r="K188" s="5"/>
      <c r="L188" s="5"/>
      <c r="M188" s="5"/>
      <c r="N188" s="5"/>
    </row>
    <row r="189" spans="1:14" ht="51" x14ac:dyDescent="0.25">
      <c r="A189" s="35">
        <v>29</v>
      </c>
      <c r="B189" s="31" t="s">
        <v>838</v>
      </c>
      <c r="C189" s="32" t="s">
        <v>839</v>
      </c>
      <c r="D189" s="31" t="s">
        <v>840</v>
      </c>
      <c r="E189" s="31" t="s">
        <v>841</v>
      </c>
      <c r="F189" s="31" t="s">
        <v>447</v>
      </c>
      <c r="G189" s="34">
        <v>80</v>
      </c>
      <c r="H189" s="5"/>
      <c r="I189" s="5"/>
      <c r="J189" s="5"/>
      <c r="K189" s="5"/>
      <c r="L189" s="5"/>
      <c r="M189" s="5"/>
      <c r="N189" s="5"/>
    </row>
    <row r="190" spans="1:14" ht="25.5" x14ac:dyDescent="0.25">
      <c r="A190" s="35">
        <v>30</v>
      </c>
      <c r="B190" s="31" t="s">
        <v>838</v>
      </c>
      <c r="C190" s="32" t="s">
        <v>839</v>
      </c>
      <c r="D190" s="31" t="s">
        <v>842</v>
      </c>
      <c r="E190" s="31" t="s">
        <v>747</v>
      </c>
      <c r="F190" s="31" t="s">
        <v>447</v>
      </c>
      <c r="G190" s="34">
        <v>350</v>
      </c>
      <c r="H190" s="5"/>
      <c r="I190" s="5"/>
      <c r="J190" s="5"/>
      <c r="K190" s="5"/>
      <c r="L190" s="5"/>
      <c r="M190" s="5"/>
      <c r="N190" s="5"/>
    </row>
    <row r="191" spans="1:14" ht="38.25" x14ac:dyDescent="0.25">
      <c r="A191" s="35">
        <v>31</v>
      </c>
      <c r="B191" s="31" t="s">
        <v>843</v>
      </c>
      <c r="C191" s="32" t="s">
        <v>844</v>
      </c>
      <c r="D191" s="31" t="s">
        <v>845</v>
      </c>
      <c r="E191" s="31" t="s">
        <v>846</v>
      </c>
      <c r="F191" s="31" t="s">
        <v>447</v>
      </c>
      <c r="G191" s="34">
        <v>3000</v>
      </c>
      <c r="H191" s="5"/>
      <c r="I191" s="5"/>
      <c r="J191" s="5"/>
      <c r="K191" s="5"/>
      <c r="L191" s="5"/>
      <c r="M191" s="5"/>
      <c r="N191" s="5"/>
    </row>
    <row r="192" spans="1:14" ht="51" x14ac:dyDescent="0.25">
      <c r="A192" s="35">
        <v>32</v>
      </c>
      <c r="B192" s="31" t="s">
        <v>847</v>
      </c>
      <c r="C192" s="32" t="s">
        <v>848</v>
      </c>
      <c r="D192" s="31" t="s">
        <v>840</v>
      </c>
      <c r="E192" s="31" t="s">
        <v>849</v>
      </c>
      <c r="F192" s="31" t="s">
        <v>447</v>
      </c>
      <c r="G192" s="34">
        <v>20</v>
      </c>
      <c r="H192" s="5"/>
      <c r="I192" s="5"/>
      <c r="J192" s="5"/>
      <c r="K192" s="5"/>
      <c r="L192" s="5"/>
      <c r="M192" s="5"/>
      <c r="N192" s="5"/>
    </row>
    <row r="193" spans="1:14" ht="51" x14ac:dyDescent="0.25">
      <c r="A193" s="35">
        <v>33</v>
      </c>
      <c r="B193" s="31" t="s">
        <v>847</v>
      </c>
      <c r="C193" s="32" t="s">
        <v>848</v>
      </c>
      <c r="D193" s="31" t="s">
        <v>840</v>
      </c>
      <c r="E193" s="31" t="s">
        <v>850</v>
      </c>
      <c r="F193" s="31" t="s">
        <v>447</v>
      </c>
      <c r="G193" s="34">
        <v>35</v>
      </c>
      <c r="H193" s="5"/>
      <c r="I193" s="5"/>
      <c r="J193" s="5"/>
      <c r="K193" s="5"/>
      <c r="L193" s="5"/>
      <c r="M193" s="5"/>
      <c r="N193" s="5"/>
    </row>
    <row r="194" spans="1:14" x14ac:dyDescent="0.25">
      <c r="A194" s="35">
        <v>34</v>
      </c>
      <c r="B194" s="31" t="s">
        <v>851</v>
      </c>
      <c r="C194" s="32" t="s">
        <v>852</v>
      </c>
      <c r="D194" s="31" t="s">
        <v>509</v>
      </c>
      <c r="E194" s="31" t="s">
        <v>1183</v>
      </c>
      <c r="F194" s="31" t="s">
        <v>438</v>
      </c>
      <c r="G194" s="34">
        <v>2000</v>
      </c>
      <c r="H194" s="5"/>
      <c r="I194" s="5"/>
      <c r="J194" s="5"/>
      <c r="K194" s="5"/>
      <c r="L194" s="5"/>
      <c r="M194" s="5"/>
      <c r="N194" s="5"/>
    </row>
    <row r="195" spans="1:14" ht="25.5" x14ac:dyDescent="0.25">
      <c r="A195" s="35">
        <v>35</v>
      </c>
      <c r="B195" s="31" t="s">
        <v>851</v>
      </c>
      <c r="C195" s="32" t="s">
        <v>853</v>
      </c>
      <c r="D195" s="31" t="s">
        <v>450</v>
      </c>
      <c r="E195" s="31" t="s">
        <v>854</v>
      </c>
      <c r="F195" s="31" t="s">
        <v>452</v>
      </c>
      <c r="G195" s="34">
        <v>10600</v>
      </c>
      <c r="H195" s="5"/>
      <c r="I195" s="5"/>
      <c r="J195" s="5"/>
      <c r="K195" s="5"/>
      <c r="L195" s="5"/>
      <c r="M195" s="5"/>
      <c r="N195" s="5"/>
    </row>
    <row r="196" spans="1:14" ht="25.5" x14ac:dyDescent="0.25">
      <c r="A196" s="35">
        <v>36</v>
      </c>
      <c r="B196" s="31" t="s">
        <v>855</v>
      </c>
      <c r="C196" s="32" t="s">
        <v>856</v>
      </c>
      <c r="D196" s="31" t="s">
        <v>450</v>
      </c>
      <c r="E196" s="31" t="s">
        <v>714</v>
      </c>
      <c r="F196" s="31" t="s">
        <v>452</v>
      </c>
      <c r="G196" s="34">
        <v>450</v>
      </c>
      <c r="H196" s="5"/>
      <c r="I196" s="5"/>
      <c r="J196" s="5"/>
      <c r="K196" s="5"/>
      <c r="L196" s="5"/>
      <c r="M196" s="5"/>
      <c r="N196" s="5"/>
    </row>
    <row r="197" spans="1:14" x14ac:dyDescent="0.25">
      <c r="A197" s="35">
        <v>37</v>
      </c>
      <c r="B197" s="31" t="s">
        <v>857</v>
      </c>
      <c r="C197" s="32" t="s">
        <v>858</v>
      </c>
      <c r="D197" s="31" t="s">
        <v>509</v>
      </c>
      <c r="E197" s="31" t="s">
        <v>501</v>
      </c>
      <c r="F197" s="31" t="s">
        <v>438</v>
      </c>
      <c r="G197" s="34">
        <v>26000</v>
      </c>
      <c r="H197" s="5"/>
      <c r="I197" s="5"/>
      <c r="J197" s="5"/>
      <c r="K197" s="5"/>
      <c r="L197" s="5"/>
      <c r="M197" s="5"/>
      <c r="N197" s="5"/>
    </row>
    <row r="198" spans="1:14" ht="51" x14ac:dyDescent="0.25">
      <c r="A198" s="35">
        <v>38</v>
      </c>
      <c r="B198" s="31" t="s">
        <v>857</v>
      </c>
      <c r="C198" s="32" t="s">
        <v>858</v>
      </c>
      <c r="D198" s="31" t="s">
        <v>799</v>
      </c>
      <c r="E198" s="31" t="s">
        <v>859</v>
      </c>
      <c r="F198" s="31" t="s">
        <v>447</v>
      </c>
      <c r="G198" s="34">
        <v>330</v>
      </c>
      <c r="H198" s="5"/>
      <c r="I198" s="5"/>
      <c r="J198" s="5"/>
      <c r="K198" s="5"/>
      <c r="L198" s="5"/>
      <c r="M198" s="5"/>
      <c r="N198" s="5"/>
    </row>
    <row r="199" spans="1:14" ht="25.5" x14ac:dyDescent="0.25">
      <c r="A199" s="35">
        <v>39</v>
      </c>
      <c r="B199" s="31" t="s">
        <v>860</v>
      </c>
      <c r="C199" s="32" t="s">
        <v>861</v>
      </c>
      <c r="D199" s="31" t="s">
        <v>450</v>
      </c>
      <c r="E199" s="31" t="s">
        <v>862</v>
      </c>
      <c r="F199" s="31" t="s">
        <v>452</v>
      </c>
      <c r="G199" s="34">
        <v>30000</v>
      </c>
      <c r="H199" s="5"/>
      <c r="I199" s="5"/>
      <c r="J199" s="5"/>
      <c r="K199" s="5"/>
      <c r="L199" s="5"/>
      <c r="M199" s="5"/>
      <c r="N199" s="5"/>
    </row>
    <row r="200" spans="1:14" x14ac:dyDescent="0.25">
      <c r="A200" s="35">
        <v>40</v>
      </c>
      <c r="B200" s="31" t="s">
        <v>860</v>
      </c>
      <c r="C200" s="32" t="s">
        <v>861</v>
      </c>
      <c r="D200" s="31" t="s">
        <v>509</v>
      </c>
      <c r="E200" s="31" t="s">
        <v>808</v>
      </c>
      <c r="F200" s="31" t="s">
        <v>438</v>
      </c>
      <c r="G200" s="34">
        <v>1900</v>
      </c>
      <c r="H200" s="5"/>
      <c r="I200" s="5"/>
      <c r="J200" s="5"/>
      <c r="K200" s="5"/>
      <c r="L200" s="5"/>
      <c r="M200" s="5"/>
      <c r="N200" s="5"/>
    </row>
    <row r="201" spans="1:14" ht="25.5" x14ac:dyDescent="0.25">
      <c r="A201" s="35">
        <v>41</v>
      </c>
      <c r="B201" s="31" t="s">
        <v>863</v>
      </c>
      <c r="C201" s="32" t="s">
        <v>864</v>
      </c>
      <c r="D201" s="31" t="s">
        <v>450</v>
      </c>
      <c r="E201" s="31" t="s">
        <v>865</v>
      </c>
      <c r="F201" s="31" t="s">
        <v>452</v>
      </c>
      <c r="G201" s="34">
        <v>1000</v>
      </c>
      <c r="H201" s="5"/>
      <c r="I201" s="5"/>
      <c r="J201" s="5"/>
      <c r="K201" s="5"/>
      <c r="L201" s="5"/>
      <c r="M201" s="5"/>
      <c r="N201" s="5"/>
    </row>
    <row r="202" spans="1:14" ht="38.25" x14ac:dyDescent="0.25">
      <c r="A202" s="35">
        <v>42</v>
      </c>
      <c r="B202" s="31" t="s">
        <v>866</v>
      </c>
      <c r="C202" s="32" t="s">
        <v>867</v>
      </c>
      <c r="D202" s="31" t="s">
        <v>868</v>
      </c>
      <c r="E202" s="39" t="s">
        <v>869</v>
      </c>
      <c r="F202" s="31" t="s">
        <v>447</v>
      </c>
      <c r="G202" s="34">
        <v>65</v>
      </c>
      <c r="H202" s="5"/>
      <c r="I202" s="5"/>
      <c r="J202" s="5"/>
      <c r="K202" s="5"/>
      <c r="L202" s="5"/>
      <c r="M202" s="5"/>
      <c r="N202" s="5"/>
    </row>
    <row r="203" spans="1:14" x14ac:dyDescent="0.25">
      <c r="A203" s="35">
        <v>43</v>
      </c>
      <c r="B203" s="31" t="s">
        <v>870</v>
      </c>
      <c r="C203" s="32" t="s">
        <v>871</v>
      </c>
      <c r="D203" s="31" t="s">
        <v>438</v>
      </c>
      <c r="E203" s="39" t="s">
        <v>460</v>
      </c>
      <c r="F203" s="31" t="s">
        <v>438</v>
      </c>
      <c r="G203" s="34">
        <v>360</v>
      </c>
      <c r="H203" s="5"/>
      <c r="I203" s="5"/>
      <c r="J203" s="5"/>
      <c r="K203" s="5"/>
      <c r="L203" s="5"/>
      <c r="M203" s="5"/>
      <c r="N203" s="5"/>
    </row>
    <row r="204" spans="1:14" x14ac:dyDescent="0.25">
      <c r="A204" s="35">
        <v>44</v>
      </c>
      <c r="B204" s="31" t="s">
        <v>870</v>
      </c>
      <c r="C204" s="32" t="s">
        <v>871</v>
      </c>
      <c r="D204" s="31" t="s">
        <v>438</v>
      </c>
      <c r="E204" s="39" t="s">
        <v>791</v>
      </c>
      <c r="F204" s="31" t="s">
        <v>438</v>
      </c>
      <c r="G204" s="34">
        <v>120</v>
      </c>
      <c r="H204" s="5"/>
      <c r="I204" s="5"/>
      <c r="J204" s="5"/>
      <c r="K204" s="5"/>
      <c r="L204" s="5"/>
      <c r="M204" s="5"/>
      <c r="N204" s="5"/>
    </row>
    <row r="205" spans="1:14" ht="25.5" x14ac:dyDescent="0.25">
      <c r="A205" s="35">
        <v>45</v>
      </c>
      <c r="B205" s="31" t="s">
        <v>872</v>
      </c>
      <c r="C205" s="32" t="s">
        <v>873</v>
      </c>
      <c r="D205" s="31" t="s">
        <v>701</v>
      </c>
      <c r="E205" s="53">
        <v>0.1</v>
      </c>
      <c r="F205" s="31" t="s">
        <v>447</v>
      </c>
      <c r="G205" s="34">
        <v>85</v>
      </c>
      <c r="H205" s="5"/>
      <c r="I205" s="5"/>
      <c r="J205" s="5"/>
      <c r="K205" s="5"/>
      <c r="L205" s="5"/>
      <c r="M205" s="5"/>
      <c r="N205" s="5"/>
    </row>
    <row r="206" spans="1:14" ht="25.5" x14ac:dyDescent="0.25">
      <c r="A206" s="35">
        <v>46</v>
      </c>
      <c r="B206" s="31" t="s">
        <v>874</v>
      </c>
      <c r="C206" s="32" t="s">
        <v>875</v>
      </c>
      <c r="D206" s="31" t="s">
        <v>450</v>
      </c>
      <c r="E206" s="53" t="s">
        <v>876</v>
      </c>
      <c r="F206" s="31" t="s">
        <v>452</v>
      </c>
      <c r="G206" s="34">
        <v>270</v>
      </c>
      <c r="H206" s="5"/>
      <c r="I206" s="5"/>
      <c r="J206" s="5"/>
      <c r="K206" s="5"/>
      <c r="L206" s="5"/>
      <c r="M206" s="5"/>
      <c r="N206" s="5"/>
    </row>
    <row r="207" spans="1:14" ht="25.5" x14ac:dyDescent="0.25">
      <c r="A207" s="35">
        <v>47</v>
      </c>
      <c r="B207" s="50" t="s">
        <v>877</v>
      </c>
      <c r="C207" s="51" t="s">
        <v>878</v>
      </c>
      <c r="D207" s="50" t="s">
        <v>879</v>
      </c>
      <c r="E207" s="50" t="s">
        <v>880</v>
      </c>
      <c r="F207" s="50" t="s">
        <v>447</v>
      </c>
      <c r="G207" s="34">
        <v>65</v>
      </c>
      <c r="H207" s="5"/>
      <c r="I207" s="5"/>
      <c r="J207" s="5"/>
      <c r="K207" s="5"/>
      <c r="L207" s="5"/>
      <c r="M207" s="5"/>
      <c r="N207" s="5"/>
    </row>
    <row r="208" spans="1:14" ht="25.5" x14ac:dyDescent="0.25">
      <c r="A208" s="35">
        <v>48</v>
      </c>
      <c r="B208" s="31" t="s">
        <v>881</v>
      </c>
      <c r="C208" s="32" t="s">
        <v>697</v>
      </c>
      <c r="D208" s="31" t="s">
        <v>879</v>
      </c>
      <c r="E208" s="31" t="s">
        <v>833</v>
      </c>
      <c r="F208" s="31" t="s">
        <v>664</v>
      </c>
      <c r="G208" s="34">
        <v>12</v>
      </c>
      <c r="H208" s="5"/>
      <c r="I208" s="5"/>
      <c r="J208" s="5"/>
      <c r="K208" s="5"/>
      <c r="L208" s="5"/>
      <c r="M208" s="5"/>
      <c r="N208" s="5"/>
    </row>
    <row r="209" spans="1:14" x14ac:dyDescent="0.25">
      <c r="A209" s="35">
        <v>49</v>
      </c>
      <c r="B209" s="30" t="s">
        <v>882</v>
      </c>
      <c r="C209" s="42" t="s">
        <v>883</v>
      </c>
      <c r="D209" s="30" t="s">
        <v>884</v>
      </c>
      <c r="E209" s="30" t="s">
        <v>885</v>
      </c>
      <c r="F209" s="30" t="s">
        <v>447</v>
      </c>
      <c r="G209" s="34">
        <v>55</v>
      </c>
      <c r="H209" s="5"/>
      <c r="I209" s="5"/>
      <c r="J209" s="5"/>
      <c r="K209" s="5"/>
      <c r="L209" s="5"/>
      <c r="M209" s="5"/>
      <c r="N209" s="5"/>
    </row>
    <row r="210" spans="1:14" s="116" customFormat="1" x14ac:dyDescent="0.25">
      <c r="A210" s="590" t="s">
        <v>1519</v>
      </c>
      <c r="B210" s="591"/>
      <c r="C210" s="591"/>
      <c r="D210" s="591"/>
      <c r="E210" s="591"/>
      <c r="F210" s="591"/>
      <c r="G210" s="591"/>
      <c r="H210" s="591"/>
      <c r="I210" s="591"/>
      <c r="J210" s="591"/>
      <c r="K210" s="592"/>
      <c r="L210" s="5"/>
      <c r="M210" s="5"/>
      <c r="N210" s="5"/>
    </row>
    <row r="211" spans="1:14" x14ac:dyDescent="0.25">
      <c r="A211" s="108" t="s">
        <v>1268</v>
      </c>
      <c r="B211" s="602" t="s">
        <v>886</v>
      </c>
      <c r="C211" s="603"/>
      <c r="D211" s="603"/>
      <c r="E211" s="603"/>
      <c r="F211" s="603"/>
      <c r="G211" s="604"/>
      <c r="H211" s="105"/>
      <c r="I211" s="105"/>
      <c r="J211" s="105"/>
      <c r="K211" s="105"/>
      <c r="L211" s="105"/>
      <c r="M211" s="105"/>
      <c r="N211" s="105"/>
    </row>
    <row r="212" spans="1:14" ht="51" x14ac:dyDescent="0.25">
      <c r="A212" s="30">
        <v>1</v>
      </c>
      <c r="B212" s="31" t="s">
        <v>888</v>
      </c>
      <c r="C212" s="32" t="s">
        <v>889</v>
      </c>
      <c r="D212" s="31" t="s">
        <v>887</v>
      </c>
      <c r="E212" s="31" t="s">
        <v>890</v>
      </c>
      <c r="F212" s="31" t="s">
        <v>447</v>
      </c>
      <c r="G212" s="34">
        <v>1600</v>
      </c>
      <c r="H212" s="5"/>
      <c r="I212" s="5"/>
      <c r="J212" s="5"/>
      <c r="K212" s="5"/>
      <c r="L212" s="5"/>
      <c r="M212" s="5"/>
      <c r="N212" s="5"/>
    </row>
    <row r="213" spans="1:14" ht="51" x14ac:dyDescent="0.25">
      <c r="A213" s="30">
        <v>2</v>
      </c>
      <c r="B213" s="31" t="s">
        <v>888</v>
      </c>
      <c r="C213" s="32" t="s">
        <v>889</v>
      </c>
      <c r="D213" s="31" t="s">
        <v>887</v>
      </c>
      <c r="E213" s="31" t="s">
        <v>891</v>
      </c>
      <c r="F213" s="31" t="s">
        <v>447</v>
      </c>
      <c r="G213" s="34">
        <v>150</v>
      </c>
      <c r="H213" s="5"/>
      <c r="I213" s="5"/>
      <c r="J213" s="5"/>
      <c r="K213" s="5"/>
      <c r="L213" s="5"/>
      <c r="M213" s="5"/>
      <c r="N213" s="5"/>
    </row>
    <row r="214" spans="1:14" ht="52.5" customHeight="1" x14ac:dyDescent="0.25">
      <c r="A214" s="30">
        <v>3</v>
      </c>
      <c r="B214" s="31" t="s">
        <v>888</v>
      </c>
      <c r="C214" s="32" t="s">
        <v>889</v>
      </c>
      <c r="D214" s="31" t="s">
        <v>887</v>
      </c>
      <c r="E214" s="31" t="s">
        <v>1184</v>
      </c>
      <c r="F214" s="31" t="s">
        <v>447</v>
      </c>
      <c r="G214" s="34">
        <v>20</v>
      </c>
      <c r="H214" s="5"/>
      <c r="I214" s="5"/>
      <c r="J214" s="5"/>
      <c r="K214" s="5"/>
      <c r="L214" s="5"/>
      <c r="M214" s="5"/>
      <c r="N214" s="5"/>
    </row>
    <row r="215" spans="1:14" s="116" customFormat="1" x14ac:dyDescent="0.25">
      <c r="A215" s="590" t="s">
        <v>1519</v>
      </c>
      <c r="B215" s="591"/>
      <c r="C215" s="591"/>
      <c r="D215" s="591"/>
      <c r="E215" s="591"/>
      <c r="F215" s="591"/>
      <c r="G215" s="591"/>
      <c r="H215" s="591"/>
      <c r="I215" s="591"/>
      <c r="J215" s="591"/>
      <c r="K215" s="592"/>
      <c r="L215" s="5"/>
      <c r="M215" s="5"/>
      <c r="N215" s="5"/>
    </row>
    <row r="216" spans="1:14" x14ac:dyDescent="0.25">
      <c r="A216" s="112" t="s">
        <v>1269</v>
      </c>
      <c r="B216" s="600" t="s">
        <v>898</v>
      </c>
      <c r="C216" s="601"/>
      <c r="D216" s="601"/>
      <c r="E216" s="601"/>
      <c r="F216" s="601"/>
      <c r="G216" s="608"/>
      <c r="H216" s="105"/>
      <c r="I216" s="105"/>
      <c r="J216" s="105"/>
      <c r="K216" s="105"/>
      <c r="L216" s="105"/>
      <c r="M216" s="105"/>
      <c r="N216" s="105"/>
    </row>
    <row r="217" spans="1:14" x14ac:dyDescent="0.25">
      <c r="A217" s="16">
        <v>1</v>
      </c>
      <c r="B217" s="16" t="s">
        <v>899</v>
      </c>
      <c r="C217" s="16" t="s">
        <v>900</v>
      </c>
      <c r="D217" s="16" t="s">
        <v>509</v>
      </c>
      <c r="E217" s="16" t="s">
        <v>539</v>
      </c>
      <c r="F217" s="16" t="s">
        <v>438</v>
      </c>
      <c r="G217" s="16">
        <v>2000</v>
      </c>
      <c r="H217" s="10"/>
      <c r="I217" s="10"/>
      <c r="J217" s="10"/>
      <c r="K217" s="5"/>
      <c r="L217" s="5"/>
      <c r="M217" s="5"/>
      <c r="N217" s="5"/>
    </row>
    <row r="218" spans="1:14" ht="51" x14ac:dyDescent="0.25">
      <c r="A218" s="15">
        <v>2</v>
      </c>
      <c r="B218" s="15" t="s">
        <v>901</v>
      </c>
      <c r="C218" s="15" t="s">
        <v>902</v>
      </c>
      <c r="D218" s="69" t="s">
        <v>903</v>
      </c>
      <c r="E218" s="15" t="s">
        <v>904</v>
      </c>
      <c r="F218" s="15" t="s">
        <v>447</v>
      </c>
      <c r="G218" s="15">
        <v>2200</v>
      </c>
      <c r="H218" s="5"/>
      <c r="I218" s="5"/>
      <c r="J218" s="5"/>
      <c r="K218" s="5"/>
      <c r="L218" s="5"/>
      <c r="M218" s="5"/>
      <c r="N218" s="5"/>
    </row>
    <row r="219" spans="1:14" ht="51" x14ac:dyDescent="0.25">
      <c r="A219" s="15">
        <v>3</v>
      </c>
      <c r="B219" s="15" t="s">
        <v>905</v>
      </c>
      <c r="C219" s="15" t="s">
        <v>906</v>
      </c>
      <c r="D219" s="69" t="s">
        <v>903</v>
      </c>
      <c r="E219" s="15" t="s">
        <v>904</v>
      </c>
      <c r="F219" s="15" t="s">
        <v>447</v>
      </c>
      <c r="G219" s="15">
        <v>2000</v>
      </c>
      <c r="H219" s="5"/>
      <c r="I219" s="5"/>
      <c r="J219" s="5"/>
      <c r="K219" s="5"/>
      <c r="L219" s="5"/>
      <c r="M219" s="5"/>
      <c r="N219" s="5"/>
    </row>
    <row r="220" spans="1:14" ht="51" x14ac:dyDescent="0.25">
      <c r="A220" s="16">
        <v>4</v>
      </c>
      <c r="B220" s="15" t="s">
        <v>905</v>
      </c>
      <c r="C220" s="15" t="s">
        <v>906</v>
      </c>
      <c r="D220" s="69" t="s">
        <v>903</v>
      </c>
      <c r="E220" s="15" t="s">
        <v>495</v>
      </c>
      <c r="F220" s="15" t="s">
        <v>509</v>
      </c>
      <c r="G220" s="15">
        <v>6000</v>
      </c>
      <c r="H220" s="5"/>
      <c r="I220" s="5"/>
      <c r="J220" s="5"/>
      <c r="K220" s="5"/>
      <c r="L220" s="5"/>
      <c r="M220" s="5"/>
      <c r="N220" s="5"/>
    </row>
    <row r="221" spans="1:14" ht="51" x14ac:dyDescent="0.25">
      <c r="A221" s="15">
        <v>5</v>
      </c>
      <c r="B221" s="15" t="s">
        <v>907</v>
      </c>
      <c r="C221" s="15" t="s">
        <v>908</v>
      </c>
      <c r="D221" s="69" t="s">
        <v>903</v>
      </c>
      <c r="E221" s="15" t="s">
        <v>909</v>
      </c>
      <c r="F221" s="15" t="s">
        <v>447</v>
      </c>
      <c r="G221" s="15">
        <v>700</v>
      </c>
      <c r="H221" s="5"/>
      <c r="I221" s="5"/>
      <c r="J221" s="5"/>
      <c r="K221" s="5"/>
      <c r="L221" s="5"/>
      <c r="M221" s="5"/>
      <c r="N221" s="5"/>
    </row>
    <row r="222" spans="1:14" ht="51" x14ac:dyDescent="0.25">
      <c r="A222" s="15">
        <v>6</v>
      </c>
      <c r="B222" s="15" t="s">
        <v>910</v>
      </c>
      <c r="C222" s="69" t="s">
        <v>911</v>
      </c>
      <c r="D222" s="69" t="s">
        <v>903</v>
      </c>
      <c r="E222" s="15" t="s">
        <v>912</v>
      </c>
      <c r="F222" s="15" t="s">
        <v>447</v>
      </c>
      <c r="G222" s="15">
        <v>5000</v>
      </c>
      <c r="H222" s="5"/>
      <c r="I222" s="5"/>
      <c r="J222" s="5"/>
      <c r="K222" s="5"/>
      <c r="L222" s="5"/>
      <c r="M222" s="5"/>
      <c r="N222" s="5"/>
    </row>
    <row r="223" spans="1:14" x14ac:dyDescent="0.25">
      <c r="A223" s="16">
        <v>7</v>
      </c>
      <c r="B223" s="15" t="s">
        <v>910</v>
      </c>
      <c r="C223" s="69" t="s">
        <v>911</v>
      </c>
      <c r="D223" s="69" t="s">
        <v>509</v>
      </c>
      <c r="E223" s="15" t="s">
        <v>913</v>
      </c>
      <c r="F223" s="15" t="s">
        <v>509</v>
      </c>
      <c r="G223" s="15">
        <v>420</v>
      </c>
      <c r="H223" s="5"/>
      <c r="I223" s="5"/>
      <c r="J223" s="5"/>
      <c r="K223" s="5"/>
      <c r="L223" s="5"/>
      <c r="M223" s="5"/>
      <c r="N223" s="5"/>
    </row>
    <row r="224" spans="1:14" x14ac:dyDescent="0.25">
      <c r="A224" s="15">
        <v>8</v>
      </c>
      <c r="B224" s="15" t="s">
        <v>910</v>
      </c>
      <c r="C224" s="69" t="s">
        <v>911</v>
      </c>
      <c r="D224" s="69" t="s">
        <v>509</v>
      </c>
      <c r="E224" s="15" t="s">
        <v>914</v>
      </c>
      <c r="F224" s="15" t="s">
        <v>509</v>
      </c>
      <c r="G224" s="15">
        <v>420</v>
      </c>
      <c r="H224" s="5"/>
      <c r="I224" s="5"/>
      <c r="J224" s="5"/>
      <c r="K224" s="5"/>
      <c r="L224" s="5"/>
      <c r="M224" s="5"/>
      <c r="N224" s="5"/>
    </row>
    <row r="225" spans="1:14" ht="51" x14ac:dyDescent="0.25">
      <c r="A225" s="15">
        <v>9</v>
      </c>
      <c r="B225" s="15" t="s">
        <v>915</v>
      </c>
      <c r="C225" s="15" t="s">
        <v>916</v>
      </c>
      <c r="D225" s="69" t="s">
        <v>903</v>
      </c>
      <c r="E225" s="15" t="s">
        <v>904</v>
      </c>
      <c r="F225" s="15" t="s">
        <v>447</v>
      </c>
      <c r="G225" s="15">
        <v>23500</v>
      </c>
      <c r="H225" s="5"/>
      <c r="I225" s="5"/>
      <c r="J225" s="5"/>
      <c r="K225" s="5"/>
      <c r="L225" s="5"/>
      <c r="M225" s="5"/>
      <c r="N225" s="5"/>
    </row>
    <row r="226" spans="1:14" ht="51" x14ac:dyDescent="0.25">
      <c r="A226" s="16">
        <v>10</v>
      </c>
      <c r="B226" s="15" t="s">
        <v>917</v>
      </c>
      <c r="C226" s="15" t="s">
        <v>918</v>
      </c>
      <c r="D226" s="69" t="s">
        <v>903</v>
      </c>
      <c r="E226" s="15" t="s">
        <v>919</v>
      </c>
      <c r="F226" s="15" t="s">
        <v>447</v>
      </c>
      <c r="G226" s="15">
        <v>4500</v>
      </c>
      <c r="H226" s="5"/>
      <c r="I226" s="5"/>
      <c r="J226" s="5"/>
      <c r="K226" s="5"/>
      <c r="L226" s="5"/>
      <c r="M226" s="5"/>
      <c r="N226" s="5"/>
    </row>
    <row r="227" spans="1:14" ht="51" x14ac:dyDescent="0.25">
      <c r="A227" s="15">
        <v>11</v>
      </c>
      <c r="B227" s="15" t="s">
        <v>920</v>
      </c>
      <c r="C227" s="15" t="s">
        <v>921</v>
      </c>
      <c r="D227" s="69" t="s">
        <v>903</v>
      </c>
      <c r="E227" s="15" t="s">
        <v>904</v>
      </c>
      <c r="F227" s="15" t="s">
        <v>447</v>
      </c>
      <c r="G227" s="15">
        <v>50000</v>
      </c>
      <c r="H227" s="5"/>
      <c r="I227" s="5"/>
      <c r="J227" s="5"/>
      <c r="K227" s="5"/>
      <c r="L227" s="5"/>
      <c r="M227" s="5"/>
      <c r="N227" s="5"/>
    </row>
    <row r="228" spans="1:14" ht="51" x14ac:dyDescent="0.25">
      <c r="A228" s="15">
        <v>12</v>
      </c>
      <c r="B228" s="15" t="s">
        <v>922</v>
      </c>
      <c r="C228" s="15" t="s">
        <v>923</v>
      </c>
      <c r="D228" s="69" t="s">
        <v>903</v>
      </c>
      <c r="E228" s="15" t="s">
        <v>924</v>
      </c>
      <c r="F228" s="15" t="s">
        <v>447</v>
      </c>
      <c r="G228" s="15">
        <v>2600</v>
      </c>
      <c r="H228" s="5"/>
      <c r="I228" s="5"/>
      <c r="J228" s="5"/>
      <c r="K228" s="5"/>
      <c r="L228" s="5"/>
      <c r="M228" s="5"/>
      <c r="N228" s="5"/>
    </row>
    <row r="229" spans="1:14" x14ac:dyDescent="0.25">
      <c r="A229" s="16">
        <v>13</v>
      </c>
      <c r="B229" s="15" t="s">
        <v>925</v>
      </c>
      <c r="C229" s="15" t="s">
        <v>926</v>
      </c>
      <c r="D229" s="15" t="s">
        <v>509</v>
      </c>
      <c r="E229" s="15" t="s">
        <v>495</v>
      </c>
      <c r="F229" s="15" t="s">
        <v>509</v>
      </c>
      <c r="G229" s="15">
        <v>3300</v>
      </c>
      <c r="H229" s="5"/>
      <c r="I229" s="5"/>
      <c r="J229" s="5"/>
      <c r="K229" s="5"/>
      <c r="L229" s="5"/>
      <c r="M229" s="5"/>
      <c r="N229" s="5"/>
    </row>
    <row r="230" spans="1:14" x14ac:dyDescent="0.25">
      <c r="A230" s="15">
        <v>14</v>
      </c>
      <c r="B230" s="15" t="s">
        <v>925</v>
      </c>
      <c r="C230" s="15" t="s">
        <v>1185</v>
      </c>
      <c r="D230" s="15" t="s">
        <v>1186</v>
      </c>
      <c r="E230" s="15" t="s">
        <v>1187</v>
      </c>
      <c r="F230" s="15" t="s">
        <v>1186</v>
      </c>
      <c r="G230" s="15">
        <v>80</v>
      </c>
      <c r="H230" s="5"/>
      <c r="I230" s="5"/>
      <c r="J230" s="5"/>
      <c r="K230" s="5"/>
      <c r="L230" s="5"/>
      <c r="M230" s="5"/>
      <c r="N230" s="5"/>
    </row>
    <row r="231" spans="1:14" x14ac:dyDescent="0.25">
      <c r="A231" s="15">
        <v>15</v>
      </c>
      <c r="B231" s="15" t="s">
        <v>927</v>
      </c>
      <c r="C231" s="15" t="s">
        <v>928</v>
      </c>
      <c r="D231" s="15" t="s">
        <v>929</v>
      </c>
      <c r="E231" s="15" t="s">
        <v>930</v>
      </c>
      <c r="F231" s="15" t="s">
        <v>452</v>
      </c>
      <c r="G231" s="15">
        <v>14000</v>
      </c>
      <c r="H231" s="5"/>
      <c r="I231" s="5"/>
      <c r="J231" s="5"/>
      <c r="K231" s="5"/>
      <c r="L231" s="5"/>
      <c r="M231" s="5"/>
      <c r="N231" s="5"/>
    </row>
    <row r="232" spans="1:14" x14ac:dyDescent="0.25">
      <c r="A232" s="16">
        <v>16</v>
      </c>
      <c r="B232" s="15" t="s">
        <v>931</v>
      </c>
      <c r="C232" s="15" t="s">
        <v>932</v>
      </c>
      <c r="D232" s="15" t="s">
        <v>576</v>
      </c>
      <c r="E232" s="15" t="s">
        <v>933</v>
      </c>
      <c r="F232" s="15" t="s">
        <v>447</v>
      </c>
      <c r="G232" s="15">
        <v>8000</v>
      </c>
      <c r="H232" s="5"/>
      <c r="I232" s="5"/>
      <c r="J232" s="5"/>
      <c r="K232" s="5"/>
      <c r="L232" s="5"/>
      <c r="M232" s="5"/>
      <c r="N232" s="5"/>
    </row>
    <row r="233" spans="1:14" x14ac:dyDescent="0.25">
      <c r="A233" s="15">
        <v>17</v>
      </c>
      <c r="B233" s="15" t="s">
        <v>934</v>
      </c>
      <c r="C233" s="15" t="s">
        <v>935</v>
      </c>
      <c r="D233" s="15" t="s">
        <v>576</v>
      </c>
      <c r="E233" s="15" t="s">
        <v>936</v>
      </c>
      <c r="F233" s="15" t="s">
        <v>447</v>
      </c>
      <c r="G233" s="15">
        <v>20000</v>
      </c>
      <c r="H233" s="5"/>
      <c r="I233" s="5"/>
      <c r="J233" s="5"/>
      <c r="K233" s="5"/>
      <c r="L233" s="5"/>
      <c r="M233" s="5"/>
      <c r="N233" s="5"/>
    </row>
    <row r="234" spans="1:14" x14ac:dyDescent="0.25">
      <c r="A234" s="15">
        <v>18</v>
      </c>
      <c r="B234" s="34" t="s">
        <v>937</v>
      </c>
      <c r="C234" s="34" t="s">
        <v>938</v>
      </c>
      <c r="D234" s="34" t="s">
        <v>443</v>
      </c>
      <c r="E234" s="34" t="s">
        <v>660</v>
      </c>
      <c r="F234" s="34" t="s">
        <v>443</v>
      </c>
      <c r="G234" s="34">
        <v>17000</v>
      </c>
      <c r="H234" s="5"/>
      <c r="I234" s="5"/>
      <c r="J234" s="5"/>
      <c r="K234" s="5"/>
      <c r="L234" s="5"/>
      <c r="M234" s="5"/>
      <c r="N234" s="5"/>
    </row>
    <row r="235" spans="1:14" x14ac:dyDescent="0.25">
      <c r="A235" s="15">
        <v>19</v>
      </c>
      <c r="B235" s="15" t="s">
        <v>939</v>
      </c>
      <c r="C235" s="15" t="s">
        <v>940</v>
      </c>
      <c r="D235" s="15" t="s">
        <v>941</v>
      </c>
      <c r="E235" s="15" t="s">
        <v>942</v>
      </c>
      <c r="F235" s="15" t="s">
        <v>452</v>
      </c>
      <c r="G235" s="15">
        <v>24000</v>
      </c>
      <c r="H235" s="5"/>
      <c r="I235" s="5"/>
      <c r="J235" s="5"/>
      <c r="K235" s="5"/>
      <c r="L235" s="5"/>
      <c r="M235" s="5"/>
      <c r="N235" s="5"/>
    </row>
    <row r="236" spans="1:14" x14ac:dyDescent="0.25">
      <c r="A236" s="16">
        <v>20</v>
      </c>
      <c r="B236" s="15" t="s">
        <v>939</v>
      </c>
      <c r="C236" s="15" t="s">
        <v>940</v>
      </c>
      <c r="D236" s="15" t="s">
        <v>943</v>
      </c>
      <c r="E236" s="15" t="s">
        <v>942</v>
      </c>
      <c r="F236" s="15" t="s">
        <v>452</v>
      </c>
      <c r="G236" s="15">
        <v>25500</v>
      </c>
      <c r="H236" s="5"/>
      <c r="I236" s="5"/>
      <c r="J236" s="5"/>
      <c r="K236" s="5"/>
      <c r="L236" s="5"/>
      <c r="M236" s="5"/>
      <c r="N236" s="5"/>
    </row>
    <row r="237" spans="1:14" x14ac:dyDescent="0.25">
      <c r="A237" s="15">
        <v>21</v>
      </c>
      <c r="B237" s="34" t="s">
        <v>944</v>
      </c>
      <c r="C237" s="34" t="s">
        <v>945</v>
      </c>
      <c r="D237" s="34" t="s">
        <v>509</v>
      </c>
      <c r="E237" s="34" t="s">
        <v>623</v>
      </c>
      <c r="F237" s="34" t="s">
        <v>509</v>
      </c>
      <c r="G237" s="34">
        <v>2200</v>
      </c>
      <c r="H237" s="5"/>
      <c r="I237" s="5"/>
      <c r="J237" s="5"/>
      <c r="K237" s="5"/>
      <c r="L237" s="5"/>
      <c r="M237" s="5"/>
      <c r="N237" s="5"/>
    </row>
    <row r="238" spans="1:14" x14ac:dyDescent="0.25">
      <c r="A238" s="15">
        <v>22</v>
      </c>
      <c r="B238" s="34" t="s">
        <v>944</v>
      </c>
      <c r="C238" s="34" t="s">
        <v>945</v>
      </c>
      <c r="D238" s="34" t="s">
        <v>509</v>
      </c>
      <c r="E238" s="34" t="s">
        <v>946</v>
      </c>
      <c r="F238" s="34" t="s">
        <v>509</v>
      </c>
      <c r="G238" s="34">
        <v>18000</v>
      </c>
      <c r="H238" s="5"/>
      <c r="I238" s="5"/>
      <c r="J238" s="5"/>
      <c r="K238" s="5"/>
      <c r="L238" s="5"/>
      <c r="M238" s="5"/>
      <c r="N238" s="5"/>
    </row>
    <row r="239" spans="1:14" x14ac:dyDescent="0.25">
      <c r="A239" s="15">
        <v>23</v>
      </c>
      <c r="B239" s="34" t="s">
        <v>944</v>
      </c>
      <c r="C239" s="34" t="s">
        <v>945</v>
      </c>
      <c r="D239" s="34" t="s">
        <v>1186</v>
      </c>
      <c r="E239" s="34" t="s">
        <v>1188</v>
      </c>
      <c r="F239" s="34" t="s">
        <v>1186</v>
      </c>
      <c r="G239" s="34">
        <v>150</v>
      </c>
      <c r="H239" s="5"/>
      <c r="I239" s="5"/>
      <c r="J239" s="5"/>
      <c r="K239" s="5"/>
      <c r="L239" s="5"/>
      <c r="M239" s="5"/>
      <c r="N239" s="5"/>
    </row>
    <row r="240" spans="1:14" x14ac:dyDescent="0.25">
      <c r="A240" s="16">
        <v>24</v>
      </c>
      <c r="B240" s="15" t="s">
        <v>947</v>
      </c>
      <c r="C240" s="15" t="s">
        <v>948</v>
      </c>
      <c r="D240" s="15" t="s">
        <v>949</v>
      </c>
      <c r="E240" s="15" t="s">
        <v>950</v>
      </c>
      <c r="F240" s="15" t="s">
        <v>452</v>
      </c>
      <c r="G240" s="15">
        <v>14000</v>
      </c>
      <c r="H240" s="5"/>
      <c r="I240" s="5"/>
      <c r="J240" s="5"/>
      <c r="K240" s="5"/>
      <c r="L240" s="5"/>
      <c r="M240" s="5"/>
      <c r="N240" s="5"/>
    </row>
    <row r="241" spans="1:14" x14ac:dyDescent="0.25">
      <c r="A241" s="15">
        <v>25</v>
      </c>
      <c r="B241" s="15" t="s">
        <v>951</v>
      </c>
      <c r="C241" s="15" t="s">
        <v>952</v>
      </c>
      <c r="D241" s="15" t="s">
        <v>949</v>
      </c>
      <c r="E241" s="15" t="s">
        <v>451</v>
      </c>
      <c r="F241" s="15" t="s">
        <v>452</v>
      </c>
      <c r="G241" s="15">
        <v>650</v>
      </c>
      <c r="H241" s="5"/>
      <c r="I241" s="5"/>
      <c r="J241" s="5"/>
      <c r="K241" s="5"/>
      <c r="L241" s="5"/>
      <c r="M241" s="5"/>
      <c r="N241" s="5"/>
    </row>
    <row r="242" spans="1:14" x14ac:dyDescent="0.25">
      <c r="A242" s="15">
        <v>26</v>
      </c>
      <c r="B242" s="15" t="s">
        <v>953</v>
      </c>
      <c r="C242" s="15" t="s">
        <v>954</v>
      </c>
      <c r="D242" s="15" t="s">
        <v>949</v>
      </c>
      <c r="E242" s="15" t="s">
        <v>955</v>
      </c>
      <c r="F242" s="15" t="s">
        <v>452</v>
      </c>
      <c r="G242" s="15">
        <v>750</v>
      </c>
      <c r="H242" s="5"/>
      <c r="I242" s="5"/>
      <c r="J242" s="5"/>
      <c r="K242" s="5"/>
      <c r="L242" s="5"/>
      <c r="M242" s="5"/>
      <c r="N242" s="5"/>
    </row>
    <row r="243" spans="1:14" x14ac:dyDescent="0.25">
      <c r="A243" s="15">
        <v>27</v>
      </c>
      <c r="B243" s="15" t="s">
        <v>1189</v>
      </c>
      <c r="C243" s="15" t="s">
        <v>1190</v>
      </c>
      <c r="D243" s="15" t="s">
        <v>509</v>
      </c>
      <c r="E243" s="15" t="s">
        <v>1191</v>
      </c>
      <c r="F243" s="15" t="s">
        <v>509</v>
      </c>
      <c r="G243" s="15">
        <v>4000</v>
      </c>
      <c r="H243" s="5"/>
      <c r="I243" s="5"/>
      <c r="J243" s="5"/>
      <c r="K243" s="5"/>
      <c r="L243" s="5"/>
      <c r="M243" s="5"/>
      <c r="N243" s="5"/>
    </row>
    <row r="244" spans="1:14" x14ac:dyDescent="0.25">
      <c r="A244" s="16">
        <v>28</v>
      </c>
      <c r="B244" s="15" t="s">
        <v>956</v>
      </c>
      <c r="C244" s="15" t="s">
        <v>957</v>
      </c>
      <c r="D244" s="15" t="s">
        <v>509</v>
      </c>
      <c r="E244" s="15" t="s">
        <v>437</v>
      </c>
      <c r="F244" s="15" t="s">
        <v>509</v>
      </c>
      <c r="G244" s="15">
        <v>15000</v>
      </c>
      <c r="H244" s="5"/>
      <c r="I244" s="5"/>
      <c r="J244" s="5"/>
      <c r="K244" s="5"/>
      <c r="L244" s="5"/>
      <c r="M244" s="5"/>
      <c r="N244" s="5"/>
    </row>
    <row r="245" spans="1:14" x14ac:dyDescent="0.25">
      <c r="A245" s="15">
        <v>29</v>
      </c>
      <c r="B245" s="34" t="s">
        <v>944</v>
      </c>
      <c r="C245" s="34" t="s">
        <v>945</v>
      </c>
      <c r="D245" s="34" t="s">
        <v>509</v>
      </c>
      <c r="E245" s="34" t="s">
        <v>623</v>
      </c>
      <c r="F245" s="34" t="s">
        <v>509</v>
      </c>
      <c r="G245" s="34">
        <v>6700</v>
      </c>
      <c r="H245" s="5"/>
      <c r="I245" s="5"/>
      <c r="J245" s="5"/>
      <c r="K245" s="5"/>
      <c r="L245" s="5"/>
      <c r="M245" s="5"/>
      <c r="N245" s="5"/>
    </row>
    <row r="246" spans="1:14" x14ac:dyDescent="0.25">
      <c r="A246" s="15">
        <v>30</v>
      </c>
      <c r="B246" s="34" t="s">
        <v>944</v>
      </c>
      <c r="C246" s="34" t="s">
        <v>945</v>
      </c>
      <c r="D246" s="34" t="s">
        <v>509</v>
      </c>
      <c r="E246" s="34" t="s">
        <v>946</v>
      </c>
      <c r="F246" s="34" t="s">
        <v>509</v>
      </c>
      <c r="G246" s="34">
        <v>22000</v>
      </c>
      <c r="H246" s="5"/>
      <c r="I246" s="5"/>
      <c r="J246" s="5"/>
      <c r="K246" s="5"/>
      <c r="L246" s="5"/>
      <c r="M246" s="5"/>
      <c r="N246" s="5"/>
    </row>
    <row r="247" spans="1:14" x14ac:dyDescent="0.25">
      <c r="A247" s="15">
        <v>31</v>
      </c>
      <c r="B247" s="15" t="s">
        <v>947</v>
      </c>
      <c r="C247" s="15" t="s">
        <v>948</v>
      </c>
      <c r="D247" s="15" t="s">
        <v>949</v>
      </c>
      <c r="E247" s="15" t="s">
        <v>950</v>
      </c>
      <c r="F247" s="15" t="s">
        <v>452</v>
      </c>
      <c r="G247" s="15">
        <v>7000</v>
      </c>
      <c r="H247" s="5"/>
      <c r="I247" s="5"/>
      <c r="J247" s="5"/>
      <c r="K247" s="5"/>
      <c r="L247" s="5"/>
      <c r="M247" s="5"/>
      <c r="N247" s="5"/>
    </row>
    <row r="248" spans="1:14" x14ac:dyDescent="0.25">
      <c r="A248" s="16">
        <v>32</v>
      </c>
      <c r="B248" s="15" t="s">
        <v>951</v>
      </c>
      <c r="C248" s="15" t="s">
        <v>952</v>
      </c>
      <c r="D248" s="15" t="s">
        <v>949</v>
      </c>
      <c r="E248" s="15" t="s">
        <v>451</v>
      </c>
      <c r="F248" s="15" t="s">
        <v>452</v>
      </c>
      <c r="G248" s="15">
        <v>600</v>
      </c>
      <c r="H248" s="5"/>
      <c r="I248" s="5"/>
      <c r="J248" s="5"/>
      <c r="K248" s="5"/>
      <c r="L248" s="5"/>
      <c r="M248" s="5"/>
      <c r="N248" s="5"/>
    </row>
    <row r="249" spans="1:14" x14ac:dyDescent="0.25">
      <c r="A249" s="15">
        <v>33</v>
      </c>
      <c r="B249" s="15" t="s">
        <v>953</v>
      </c>
      <c r="C249" s="15" t="s">
        <v>954</v>
      </c>
      <c r="D249" s="15" t="s">
        <v>949</v>
      </c>
      <c r="E249" s="15" t="s">
        <v>955</v>
      </c>
      <c r="F249" s="15" t="s">
        <v>452</v>
      </c>
      <c r="G249" s="15">
        <v>800</v>
      </c>
      <c r="H249" s="5"/>
      <c r="I249" s="5"/>
      <c r="J249" s="5"/>
      <c r="K249" s="5"/>
      <c r="L249" s="5"/>
      <c r="M249" s="5"/>
      <c r="N249" s="5"/>
    </row>
    <row r="250" spans="1:14" x14ac:dyDescent="0.25">
      <c r="A250" s="15">
        <v>34</v>
      </c>
      <c r="B250" s="15" t="s">
        <v>956</v>
      </c>
      <c r="C250" s="15" t="s">
        <v>957</v>
      </c>
      <c r="D250" s="15" t="s">
        <v>509</v>
      </c>
      <c r="E250" s="15" t="s">
        <v>437</v>
      </c>
      <c r="F250" s="15" t="s">
        <v>509</v>
      </c>
      <c r="G250" s="15">
        <v>22500</v>
      </c>
      <c r="H250" s="5"/>
      <c r="I250" s="5"/>
      <c r="J250" s="5"/>
      <c r="K250" s="5"/>
      <c r="L250" s="5"/>
      <c r="M250" s="5"/>
      <c r="N250" s="5"/>
    </row>
    <row r="251" spans="1:14" s="116" customFormat="1" x14ac:dyDescent="0.25">
      <c r="A251" s="590" t="s">
        <v>1519</v>
      </c>
      <c r="B251" s="591"/>
      <c r="C251" s="591"/>
      <c r="D251" s="591"/>
      <c r="E251" s="591"/>
      <c r="F251" s="591"/>
      <c r="G251" s="591"/>
      <c r="H251" s="591"/>
      <c r="I251" s="591"/>
      <c r="J251" s="591"/>
      <c r="K251" s="592"/>
      <c r="L251" s="5"/>
      <c r="M251" s="5"/>
      <c r="N251" s="5"/>
    </row>
    <row r="252" spans="1:14" x14ac:dyDescent="0.25">
      <c r="A252" s="106" t="s">
        <v>1270</v>
      </c>
      <c r="B252" s="600" t="s">
        <v>892</v>
      </c>
      <c r="C252" s="601"/>
      <c r="D252" s="109"/>
      <c r="E252" s="109"/>
      <c r="F252" s="109"/>
      <c r="G252" s="110"/>
      <c r="H252" s="105"/>
      <c r="I252" s="105"/>
      <c r="J252" s="105"/>
      <c r="K252" s="105"/>
      <c r="L252" s="105"/>
      <c r="M252" s="105"/>
      <c r="N252" s="105"/>
    </row>
    <row r="253" spans="1:14" ht="15.75" x14ac:dyDescent="0.25">
      <c r="A253" s="34">
        <v>1</v>
      </c>
      <c r="B253" s="34" t="s">
        <v>893</v>
      </c>
      <c r="C253" s="64" t="s">
        <v>894</v>
      </c>
      <c r="D253" s="34" t="s">
        <v>727</v>
      </c>
      <c r="E253" s="34" t="s">
        <v>895</v>
      </c>
      <c r="F253" s="34" t="s">
        <v>896</v>
      </c>
      <c r="G253" s="34">
        <v>970</v>
      </c>
      <c r="H253" s="5"/>
      <c r="I253" s="5"/>
      <c r="J253" s="5"/>
      <c r="K253" s="5"/>
      <c r="L253" s="5"/>
      <c r="M253" s="5"/>
      <c r="N253" s="5"/>
    </row>
    <row r="254" spans="1:14" ht="15.75" x14ac:dyDescent="0.25">
      <c r="A254" s="34">
        <v>2</v>
      </c>
      <c r="B254" s="34" t="s">
        <v>893</v>
      </c>
      <c r="C254" s="64" t="s">
        <v>894</v>
      </c>
      <c r="D254" s="34" t="s">
        <v>727</v>
      </c>
      <c r="E254" s="111" t="s">
        <v>897</v>
      </c>
      <c r="F254" s="34" t="s">
        <v>896</v>
      </c>
      <c r="G254" s="34">
        <v>400</v>
      </c>
      <c r="H254" s="5"/>
      <c r="I254" s="5"/>
      <c r="J254" s="5"/>
      <c r="K254" s="5"/>
      <c r="L254" s="5"/>
      <c r="M254" s="5"/>
      <c r="N254" s="5"/>
    </row>
    <row r="255" spans="1:14" s="116" customFormat="1" x14ac:dyDescent="0.25">
      <c r="A255" s="590" t="s">
        <v>1519</v>
      </c>
      <c r="B255" s="591"/>
      <c r="C255" s="591"/>
      <c r="D255" s="591"/>
      <c r="E255" s="591"/>
      <c r="F255" s="591"/>
      <c r="G255" s="591"/>
      <c r="H255" s="591"/>
      <c r="I255" s="591"/>
      <c r="J255" s="591"/>
      <c r="K255" s="592"/>
      <c r="L255" s="5"/>
      <c r="M255" s="5"/>
      <c r="N255" s="5"/>
    </row>
    <row r="256" spans="1:14" x14ac:dyDescent="0.25">
      <c r="A256" s="103" t="s">
        <v>1271</v>
      </c>
      <c r="B256" s="597" t="s">
        <v>710</v>
      </c>
      <c r="C256" s="598"/>
      <c r="D256" s="598"/>
      <c r="E256" s="598"/>
      <c r="F256" s="598"/>
      <c r="G256" s="599"/>
      <c r="H256" s="105"/>
      <c r="I256" s="105"/>
      <c r="J256" s="105"/>
      <c r="K256" s="105"/>
      <c r="L256" s="105"/>
      <c r="M256" s="105"/>
      <c r="N256" s="105"/>
    </row>
    <row r="257" spans="1:14" ht="25.5" x14ac:dyDescent="0.25">
      <c r="A257" s="35">
        <v>1</v>
      </c>
      <c r="B257" s="36" t="s">
        <v>711</v>
      </c>
      <c r="C257" s="37" t="s">
        <v>712</v>
      </c>
      <c r="D257" s="36" t="s">
        <v>713</v>
      </c>
      <c r="E257" s="48" t="s">
        <v>714</v>
      </c>
      <c r="F257" s="31" t="s">
        <v>447</v>
      </c>
      <c r="G257" s="34">
        <v>15</v>
      </c>
      <c r="H257" s="5"/>
      <c r="I257" s="5"/>
      <c r="J257" s="5"/>
      <c r="K257" s="5"/>
      <c r="L257" s="5"/>
      <c r="M257" s="5"/>
      <c r="N257" s="5"/>
    </row>
    <row r="258" spans="1:14" s="116" customFormat="1" x14ac:dyDescent="0.25">
      <c r="A258" s="590" t="s">
        <v>1519</v>
      </c>
      <c r="B258" s="591"/>
      <c r="C258" s="591"/>
      <c r="D258" s="591"/>
      <c r="E258" s="591"/>
      <c r="F258" s="591"/>
      <c r="G258" s="591"/>
      <c r="H258" s="591"/>
      <c r="I258" s="591"/>
      <c r="J258" s="591"/>
      <c r="K258" s="592"/>
      <c r="L258" s="5"/>
      <c r="M258" s="5"/>
      <c r="N258" s="5"/>
    </row>
    <row r="259" spans="1:14" x14ac:dyDescent="0.25">
      <c r="A259" s="103" t="s">
        <v>1272</v>
      </c>
      <c r="B259" s="597" t="s">
        <v>555</v>
      </c>
      <c r="C259" s="598"/>
      <c r="D259" s="598"/>
      <c r="E259" s="598"/>
      <c r="F259" s="598"/>
      <c r="G259" s="599"/>
      <c r="H259" s="105"/>
      <c r="I259" s="105"/>
      <c r="J259" s="105"/>
      <c r="K259" s="105"/>
      <c r="L259" s="105"/>
      <c r="M259" s="105"/>
      <c r="N259" s="105"/>
    </row>
    <row r="260" spans="1:14" ht="25.5" x14ac:dyDescent="0.25">
      <c r="A260" s="30">
        <v>1</v>
      </c>
      <c r="B260" s="30" t="s">
        <v>556</v>
      </c>
      <c r="C260" s="42" t="s">
        <v>557</v>
      </c>
      <c r="D260" s="30" t="s">
        <v>463</v>
      </c>
      <c r="E260" s="30" t="s">
        <v>558</v>
      </c>
      <c r="F260" s="43" t="s">
        <v>447</v>
      </c>
      <c r="G260" s="34">
        <v>4</v>
      </c>
      <c r="H260" s="5"/>
      <c r="I260" s="5"/>
      <c r="J260" s="5"/>
      <c r="K260" s="5"/>
      <c r="L260" s="5"/>
      <c r="M260" s="5"/>
      <c r="N260" s="5"/>
    </row>
    <row r="261" spans="1:14" ht="25.5" x14ac:dyDescent="0.25">
      <c r="A261" s="30">
        <v>2</v>
      </c>
      <c r="B261" s="30" t="s">
        <v>559</v>
      </c>
      <c r="C261" s="42" t="s">
        <v>560</v>
      </c>
      <c r="D261" s="30" t="s">
        <v>463</v>
      </c>
      <c r="E261" s="30" t="s">
        <v>561</v>
      </c>
      <c r="F261" s="43" t="s">
        <v>447</v>
      </c>
      <c r="G261" s="34">
        <v>10</v>
      </c>
      <c r="H261" s="5"/>
      <c r="I261" s="5"/>
      <c r="J261" s="5"/>
      <c r="K261" s="5"/>
      <c r="L261" s="5"/>
      <c r="M261" s="5"/>
      <c r="N261" s="5"/>
    </row>
    <row r="262" spans="1:14" s="116" customFormat="1" x14ac:dyDescent="0.25">
      <c r="A262" s="590" t="s">
        <v>1519</v>
      </c>
      <c r="B262" s="591"/>
      <c r="C262" s="591"/>
      <c r="D262" s="591"/>
      <c r="E262" s="591"/>
      <c r="F262" s="591"/>
      <c r="G262" s="591"/>
      <c r="H262" s="591"/>
      <c r="I262" s="591"/>
      <c r="J262" s="591"/>
      <c r="K262" s="592"/>
      <c r="L262" s="5"/>
      <c r="M262" s="5"/>
      <c r="N262" s="5"/>
    </row>
    <row r="263" spans="1:14" x14ac:dyDescent="0.25">
      <c r="A263" s="107" t="s">
        <v>1273</v>
      </c>
      <c r="B263" s="594" t="s">
        <v>562</v>
      </c>
      <c r="C263" s="595"/>
      <c r="D263" s="595"/>
      <c r="E263" s="595"/>
      <c r="F263" s="595"/>
      <c r="G263" s="596"/>
      <c r="H263" s="105"/>
      <c r="I263" s="105"/>
      <c r="J263" s="105"/>
      <c r="K263" s="105"/>
      <c r="L263" s="105"/>
      <c r="M263" s="105"/>
      <c r="N263" s="105"/>
    </row>
    <row r="264" spans="1:14" x14ac:dyDescent="0.25">
      <c r="A264" s="44">
        <v>1</v>
      </c>
      <c r="B264" s="44" t="s">
        <v>563</v>
      </c>
      <c r="C264" s="45" t="s">
        <v>564</v>
      </c>
      <c r="D264" s="44" t="s">
        <v>565</v>
      </c>
      <c r="E264" s="44" t="s">
        <v>566</v>
      </c>
      <c r="F264" s="44" t="s">
        <v>567</v>
      </c>
      <c r="G264" s="44">
        <v>8</v>
      </c>
      <c r="H264" s="5"/>
      <c r="I264" s="5"/>
      <c r="J264" s="5"/>
      <c r="K264" s="5"/>
      <c r="L264" s="5"/>
      <c r="M264" s="5"/>
      <c r="N264" s="5"/>
    </row>
    <row r="265" spans="1:14" x14ac:dyDescent="0.25">
      <c r="A265" s="35">
        <v>2</v>
      </c>
      <c r="B265" s="35" t="s">
        <v>563</v>
      </c>
      <c r="C265" s="46" t="s">
        <v>568</v>
      </c>
      <c r="D265" s="35" t="s">
        <v>565</v>
      </c>
      <c r="E265" s="35" t="s">
        <v>569</v>
      </c>
      <c r="F265" s="35" t="s">
        <v>567</v>
      </c>
      <c r="G265" s="47">
        <v>8</v>
      </c>
      <c r="H265" s="5"/>
      <c r="I265" s="5"/>
      <c r="J265" s="5"/>
      <c r="K265" s="5"/>
      <c r="L265" s="5"/>
      <c r="M265" s="5"/>
      <c r="N265" s="5"/>
    </row>
    <row r="266" spans="1:14" s="116" customFormat="1" x14ac:dyDescent="0.25">
      <c r="A266" s="590" t="s">
        <v>1519</v>
      </c>
      <c r="B266" s="591"/>
      <c r="C266" s="591"/>
      <c r="D266" s="591"/>
      <c r="E266" s="591"/>
      <c r="F266" s="591"/>
      <c r="G266" s="591"/>
      <c r="H266" s="591"/>
      <c r="I266" s="591"/>
      <c r="J266" s="591"/>
      <c r="K266" s="592"/>
      <c r="L266" s="5"/>
      <c r="M266" s="5"/>
      <c r="N266" s="5"/>
    </row>
  </sheetData>
  <mergeCells count="34">
    <mergeCell ref="B4:F4"/>
    <mergeCell ref="B52:G52"/>
    <mergeCell ref="B56:G56"/>
    <mergeCell ref="B67:G67"/>
    <mergeCell ref="A159:K159"/>
    <mergeCell ref="B259:G259"/>
    <mergeCell ref="B252:C252"/>
    <mergeCell ref="B137:G137"/>
    <mergeCell ref="B71:G71"/>
    <mergeCell ref="B76:G76"/>
    <mergeCell ref="B211:G211"/>
    <mergeCell ref="B216:G216"/>
    <mergeCell ref="B160:G160"/>
    <mergeCell ref="A255:K255"/>
    <mergeCell ref="A258:K258"/>
    <mergeCell ref="A210:K210"/>
    <mergeCell ref="A215:K215"/>
    <mergeCell ref="A251:K251"/>
    <mergeCell ref="J1:N1"/>
    <mergeCell ref="A262:K262"/>
    <mergeCell ref="A266:K266"/>
    <mergeCell ref="A2:N2"/>
    <mergeCell ref="B263:G263"/>
    <mergeCell ref="B45:G45"/>
    <mergeCell ref="B256:G256"/>
    <mergeCell ref="B120:G120"/>
    <mergeCell ref="A44:K44"/>
    <mergeCell ref="A51:K51"/>
    <mergeCell ref="A55:K55"/>
    <mergeCell ref="A66:K66"/>
    <mergeCell ref="A70:K70"/>
    <mergeCell ref="A75:K75"/>
    <mergeCell ref="A119:K119"/>
    <mergeCell ref="A136:K136"/>
  </mergeCells>
  <pageMargins left="0.70866141732283472" right="0.70866141732283472" top="0.74803149606299213" bottom="0.74803149606299213" header="0.31496062992125984" footer="0.31496062992125984"/>
  <pageSetup paperSize="9" scale="57" fitToHeight="1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M125"/>
  <sheetViews>
    <sheetView workbookViewId="0">
      <pane ySplit="3" topLeftCell="A4" activePane="bottomLeft" state="frozen"/>
      <selection pane="bottomLeft" activeCell="L107" sqref="L107"/>
    </sheetView>
  </sheetViews>
  <sheetFormatPr defaultRowHeight="15" x14ac:dyDescent="0.25"/>
  <cols>
    <col min="1" max="1" width="8.28515625" style="240" customWidth="1"/>
    <col min="2" max="2" width="51" style="241" customWidth="1"/>
    <col min="3" max="3" width="35.28515625" style="241" customWidth="1"/>
    <col min="4" max="4" width="11.28515625" style="241" customWidth="1"/>
    <col min="5" max="5" width="9.140625" style="241"/>
    <col min="6" max="6" width="12.85546875" style="241" bestFit="1" customWidth="1"/>
    <col min="7" max="7" width="20.28515625" style="241" customWidth="1"/>
    <col min="8" max="8" width="19.85546875" style="241" customWidth="1"/>
    <col min="9" max="9" width="10.42578125" style="309" bestFit="1" customWidth="1"/>
    <col min="10" max="10" width="14.85546875" style="315" customWidth="1"/>
    <col min="11" max="12" width="9.140625" style="315"/>
    <col min="13" max="13" width="9.140625" style="309"/>
    <col min="14" max="16384" width="9.140625" style="241"/>
  </cols>
  <sheetData>
    <row r="1" spans="1:13" x14ac:dyDescent="0.25">
      <c r="F1" s="242"/>
      <c r="H1" s="614"/>
      <c r="I1" s="614"/>
      <c r="J1" s="614"/>
      <c r="K1" s="614"/>
      <c r="L1" s="614"/>
    </row>
    <row r="2" spans="1:13" ht="15.75" customHeight="1" x14ac:dyDescent="0.25">
      <c r="A2" s="628" t="s">
        <v>1526</v>
      </c>
      <c r="B2" s="628"/>
      <c r="C2" s="628"/>
      <c r="D2" s="628"/>
      <c r="E2" s="628"/>
      <c r="F2" s="628"/>
      <c r="G2" s="628"/>
      <c r="H2" s="628"/>
      <c r="I2" s="628"/>
      <c r="J2" s="628"/>
      <c r="K2" s="628"/>
      <c r="L2" s="628"/>
      <c r="M2" s="628"/>
    </row>
    <row r="3" spans="1:13" ht="76.5" x14ac:dyDescent="0.25">
      <c r="A3" s="243" t="s">
        <v>1274</v>
      </c>
      <c r="B3" s="243" t="s">
        <v>1</v>
      </c>
      <c r="C3" s="243" t="s">
        <v>2</v>
      </c>
      <c r="D3" s="243" t="s">
        <v>3</v>
      </c>
      <c r="E3" s="244" t="s">
        <v>4</v>
      </c>
      <c r="F3" s="245" t="s">
        <v>5</v>
      </c>
      <c r="G3" s="246" t="s">
        <v>6</v>
      </c>
      <c r="H3" s="246" t="s">
        <v>7</v>
      </c>
      <c r="I3" s="246" t="s">
        <v>8</v>
      </c>
      <c r="J3" s="307" t="s">
        <v>1514</v>
      </c>
      <c r="K3" s="307" t="s">
        <v>1515</v>
      </c>
      <c r="L3" s="307" t="s">
        <v>1516</v>
      </c>
      <c r="M3" s="247" t="s">
        <v>9</v>
      </c>
    </row>
    <row r="4" spans="1:13" hidden="1" x14ac:dyDescent="0.25">
      <c r="A4" s="248" t="s">
        <v>1470</v>
      </c>
      <c r="B4" s="249" t="s">
        <v>1275</v>
      </c>
      <c r="C4" s="250"/>
      <c r="D4" s="251"/>
      <c r="E4" s="251"/>
      <c r="F4" s="252"/>
      <c r="G4" s="253"/>
      <c r="H4" s="253"/>
      <c r="I4" s="316"/>
      <c r="J4" s="311"/>
      <c r="K4" s="311"/>
      <c r="L4" s="311"/>
      <c r="M4" s="310"/>
    </row>
    <row r="5" spans="1:13" ht="26.25" hidden="1" customHeight="1" x14ac:dyDescent="0.25">
      <c r="A5" s="631">
        <v>1</v>
      </c>
      <c r="B5" s="254" t="s">
        <v>1276</v>
      </c>
      <c r="C5" s="255" t="s">
        <v>1277</v>
      </c>
      <c r="D5" s="254"/>
      <c r="E5" s="254"/>
      <c r="F5" s="256"/>
      <c r="G5" s="302" t="s">
        <v>1545</v>
      </c>
      <c r="H5" s="303" t="s">
        <v>1547</v>
      </c>
      <c r="I5" s="317" t="s">
        <v>1544</v>
      </c>
      <c r="J5" s="313">
        <v>8.4</v>
      </c>
      <c r="K5" s="313">
        <f>J5*6</f>
        <v>50.400000000000006</v>
      </c>
      <c r="L5" s="313">
        <f>K5*1.21</f>
        <v>60.984000000000002</v>
      </c>
      <c r="M5" s="312"/>
    </row>
    <row r="6" spans="1:13" ht="25.5" hidden="1" x14ac:dyDescent="0.25">
      <c r="A6" s="632"/>
      <c r="B6" s="258" t="s">
        <v>1278</v>
      </c>
      <c r="C6" s="259" t="s">
        <v>1279</v>
      </c>
      <c r="D6" s="258" t="s">
        <v>1280</v>
      </c>
      <c r="E6" s="258" t="s">
        <v>50</v>
      </c>
      <c r="F6" s="260">
        <v>6</v>
      </c>
      <c r="G6" s="257"/>
      <c r="H6" s="303" t="s">
        <v>1548</v>
      </c>
      <c r="I6" s="317" t="s">
        <v>1544</v>
      </c>
      <c r="J6" s="313">
        <v>5.4</v>
      </c>
      <c r="K6" s="313">
        <f t="shared" ref="K6:K8" si="0">J6*6</f>
        <v>32.400000000000006</v>
      </c>
      <c r="L6" s="313">
        <f t="shared" ref="L6:L8" si="1">K6*1.21</f>
        <v>39.204000000000008</v>
      </c>
      <c r="M6" s="312"/>
    </row>
    <row r="7" spans="1:13" ht="25.5" hidden="1" x14ac:dyDescent="0.25">
      <c r="A7" s="632"/>
      <c r="B7" s="258" t="s">
        <v>1278</v>
      </c>
      <c r="C7" s="261" t="s">
        <v>1281</v>
      </c>
      <c r="D7" s="258"/>
      <c r="E7" s="258"/>
      <c r="F7" s="260"/>
      <c r="G7" s="257"/>
      <c r="H7" s="303" t="s">
        <v>1549</v>
      </c>
      <c r="I7" s="317" t="s">
        <v>1544</v>
      </c>
      <c r="J7" s="313">
        <v>9.1</v>
      </c>
      <c r="K7" s="313">
        <f t="shared" si="0"/>
        <v>54.599999999999994</v>
      </c>
      <c r="L7" s="313">
        <f t="shared" si="1"/>
        <v>66.065999999999988</v>
      </c>
      <c r="M7" s="312"/>
    </row>
    <row r="8" spans="1:13" ht="25.5" hidden="1" x14ac:dyDescent="0.25">
      <c r="A8" s="633"/>
      <c r="B8" s="262" t="s">
        <v>1278</v>
      </c>
      <c r="C8" s="259" t="s">
        <v>1282</v>
      </c>
      <c r="D8" s="262"/>
      <c r="E8" s="262"/>
      <c r="F8" s="263"/>
      <c r="G8" s="257"/>
      <c r="H8" s="303" t="s">
        <v>1550</v>
      </c>
      <c r="I8" s="317" t="s">
        <v>1544</v>
      </c>
      <c r="J8" s="313">
        <v>8</v>
      </c>
      <c r="K8" s="313">
        <f t="shared" si="0"/>
        <v>48</v>
      </c>
      <c r="L8" s="313">
        <f t="shared" si="1"/>
        <v>58.08</v>
      </c>
      <c r="M8" s="312"/>
    </row>
    <row r="9" spans="1:13" ht="15" hidden="1" customHeight="1" x14ac:dyDescent="0.25">
      <c r="A9" s="629" t="s">
        <v>1537</v>
      </c>
      <c r="B9" s="630"/>
      <c r="C9" s="630"/>
      <c r="D9" s="630"/>
      <c r="E9" s="630"/>
      <c r="F9" s="630"/>
      <c r="G9" s="630"/>
      <c r="H9" s="630"/>
      <c r="I9" s="630"/>
      <c r="J9" s="630"/>
      <c r="K9" s="313"/>
      <c r="L9" s="313"/>
      <c r="M9" s="312"/>
    </row>
    <row r="10" spans="1:13" hidden="1" x14ac:dyDescent="0.25">
      <c r="A10" s="615" t="s">
        <v>1519</v>
      </c>
      <c r="B10" s="616"/>
      <c r="C10" s="616"/>
      <c r="D10" s="616"/>
      <c r="E10" s="616"/>
      <c r="F10" s="616"/>
      <c r="G10" s="616"/>
      <c r="H10" s="616"/>
      <c r="I10" s="616"/>
      <c r="J10" s="617"/>
      <c r="K10" s="313">
        <f>K5+K6+K7+K8</f>
        <v>185.4</v>
      </c>
      <c r="L10" s="313">
        <f>K10*1.21</f>
        <v>224.334</v>
      </c>
      <c r="M10" s="312"/>
    </row>
    <row r="11" spans="1:13" x14ac:dyDescent="0.25">
      <c r="A11" s="248" t="s">
        <v>1471</v>
      </c>
      <c r="B11" s="619" t="s">
        <v>1283</v>
      </c>
      <c r="C11" s="619"/>
      <c r="D11" s="250"/>
      <c r="E11" s="250"/>
      <c r="F11" s="252"/>
      <c r="G11" s="253"/>
      <c r="H11" s="253"/>
      <c r="I11" s="316"/>
      <c r="J11" s="311"/>
      <c r="K11" s="311"/>
      <c r="L11" s="311"/>
      <c r="M11" s="310"/>
    </row>
    <row r="12" spans="1:13" ht="26.25" x14ac:dyDescent="0.25">
      <c r="A12" s="264">
        <v>1</v>
      </c>
      <c r="B12" s="265" t="s">
        <v>1284</v>
      </c>
      <c r="C12" s="266"/>
      <c r="D12" s="265" t="s">
        <v>1285</v>
      </c>
      <c r="E12" s="266" t="s">
        <v>1286</v>
      </c>
      <c r="F12" s="267">
        <v>300</v>
      </c>
      <c r="G12" s="265" t="s">
        <v>1575</v>
      </c>
      <c r="H12" s="366" t="s">
        <v>1577</v>
      </c>
      <c r="I12" s="367" t="s">
        <v>1576</v>
      </c>
      <c r="J12" s="314">
        <v>1.2</v>
      </c>
      <c r="K12" s="314">
        <f>J12*F12</f>
        <v>360</v>
      </c>
      <c r="L12" s="314">
        <f>K12*1.21</f>
        <v>435.59999999999997</v>
      </c>
      <c r="M12" s="368"/>
    </row>
    <row r="13" spans="1:13" ht="25.5" x14ac:dyDescent="0.25">
      <c r="A13" s="264">
        <v>2</v>
      </c>
      <c r="B13" s="266" t="s">
        <v>1287</v>
      </c>
      <c r="C13" s="266" t="s">
        <v>1288</v>
      </c>
      <c r="D13" s="266" t="s">
        <v>1285</v>
      </c>
      <c r="E13" s="268" t="s">
        <v>1286</v>
      </c>
      <c r="F13" s="267">
        <v>900</v>
      </c>
      <c r="G13" s="303" t="s">
        <v>1542</v>
      </c>
      <c r="H13" s="321" t="s">
        <v>1552</v>
      </c>
      <c r="I13" s="317" t="s">
        <v>1546</v>
      </c>
      <c r="J13" s="429">
        <v>0.105</v>
      </c>
      <c r="K13" s="313">
        <f>J13*F13</f>
        <v>94.5</v>
      </c>
      <c r="L13" s="313">
        <f>K13*1.21</f>
        <v>114.345</v>
      </c>
      <c r="M13" s="312"/>
    </row>
    <row r="14" spans="1:13" ht="25.5" x14ac:dyDescent="0.25">
      <c r="A14" s="264">
        <v>3</v>
      </c>
      <c r="B14" s="266" t="s">
        <v>1289</v>
      </c>
      <c r="C14" s="257"/>
      <c r="D14" s="266" t="s">
        <v>1290</v>
      </c>
      <c r="E14" s="268" t="s">
        <v>1291</v>
      </c>
      <c r="F14" s="266">
        <v>35</v>
      </c>
      <c r="G14" s="320" t="s">
        <v>1541</v>
      </c>
      <c r="H14" s="303" t="s">
        <v>1552</v>
      </c>
      <c r="I14" s="317" t="s">
        <v>1546</v>
      </c>
      <c r="J14" s="313">
        <v>10.8</v>
      </c>
      <c r="K14" s="313">
        <f>J14*F14</f>
        <v>378</v>
      </c>
      <c r="L14" s="313">
        <f>K14*1.21</f>
        <v>457.38</v>
      </c>
      <c r="M14" s="312"/>
    </row>
    <row r="15" spans="1:13" ht="26.25" x14ac:dyDescent="0.25">
      <c r="A15" s="264">
        <v>4</v>
      </c>
      <c r="B15" s="266" t="s">
        <v>1292</v>
      </c>
      <c r="C15" s="266" t="s">
        <v>1293</v>
      </c>
      <c r="D15" s="266" t="s">
        <v>1294</v>
      </c>
      <c r="E15" s="266" t="s">
        <v>50</v>
      </c>
      <c r="F15" s="266">
        <v>8</v>
      </c>
      <c r="G15" s="303" t="s">
        <v>1543</v>
      </c>
      <c r="H15" s="303" t="s">
        <v>1551</v>
      </c>
      <c r="I15" s="317" t="s">
        <v>1544</v>
      </c>
      <c r="J15" s="314">
        <v>27</v>
      </c>
      <c r="K15" s="313">
        <f>J15*8</f>
        <v>216</v>
      </c>
      <c r="L15" s="313">
        <f>K15*1.21</f>
        <v>261.36</v>
      </c>
      <c r="M15" s="312"/>
    </row>
    <row r="16" spans="1:13" x14ac:dyDescent="0.25">
      <c r="A16" s="615" t="s">
        <v>1519</v>
      </c>
      <c r="B16" s="616"/>
      <c r="C16" s="616"/>
      <c r="D16" s="616"/>
      <c r="E16" s="616"/>
      <c r="F16" s="616"/>
      <c r="G16" s="616"/>
      <c r="H16" s="616"/>
      <c r="I16" s="616"/>
      <c r="J16" s="617"/>
      <c r="K16" s="313">
        <f>SUM(K12:K15)</f>
        <v>1048.5</v>
      </c>
      <c r="L16" s="313">
        <f>SUM(L12:L15)</f>
        <v>1268.6849999999999</v>
      </c>
      <c r="M16" s="312"/>
    </row>
    <row r="17" spans="1:13" hidden="1" x14ac:dyDescent="0.25">
      <c r="A17" s="269" t="s">
        <v>1472</v>
      </c>
      <c r="B17" s="618" t="s">
        <v>1295</v>
      </c>
      <c r="C17" s="619"/>
      <c r="D17" s="619"/>
      <c r="E17" s="620"/>
      <c r="F17" s="252"/>
      <c r="G17" s="253"/>
      <c r="H17" s="253"/>
      <c r="I17" s="316"/>
      <c r="J17" s="311"/>
      <c r="K17" s="311"/>
      <c r="L17" s="311"/>
      <c r="M17" s="310"/>
    </row>
    <row r="18" spans="1:13" ht="51" hidden="1" x14ac:dyDescent="0.25">
      <c r="A18" s="270">
        <v>1</v>
      </c>
      <c r="B18" s="254" t="s">
        <v>1296</v>
      </c>
      <c r="C18" s="254" t="s">
        <v>1297</v>
      </c>
      <c r="D18" s="254" t="s">
        <v>1298</v>
      </c>
      <c r="E18" s="271" t="s">
        <v>1291</v>
      </c>
      <c r="F18" s="266">
        <v>6</v>
      </c>
      <c r="G18" s="322" t="s">
        <v>1554</v>
      </c>
      <c r="H18" s="363" t="s">
        <v>1552</v>
      </c>
      <c r="I18" s="317" t="s">
        <v>1546</v>
      </c>
      <c r="J18" s="313">
        <v>30</v>
      </c>
      <c r="K18" s="313">
        <f>J18*F18</f>
        <v>180</v>
      </c>
      <c r="L18" s="313">
        <f>K18*1.21</f>
        <v>217.79999999999998</v>
      </c>
      <c r="M18" s="312"/>
    </row>
    <row r="19" spans="1:13" ht="38.25" hidden="1" x14ac:dyDescent="0.25">
      <c r="A19" s="270">
        <v>2</v>
      </c>
      <c r="B19" s="254" t="s">
        <v>1299</v>
      </c>
      <c r="C19" s="254"/>
      <c r="D19" s="254" t="s">
        <v>1298</v>
      </c>
      <c r="E19" s="271" t="s">
        <v>1291</v>
      </c>
      <c r="F19" s="266">
        <v>12</v>
      </c>
      <c r="G19" s="322" t="s">
        <v>1553</v>
      </c>
      <c r="H19" s="363" t="s">
        <v>1552</v>
      </c>
      <c r="I19" s="317" t="s">
        <v>1546</v>
      </c>
      <c r="J19" s="313">
        <v>20</v>
      </c>
      <c r="K19" s="313">
        <f>J19*F19</f>
        <v>240</v>
      </c>
      <c r="L19" s="313">
        <f>K19*1.21</f>
        <v>290.39999999999998</v>
      </c>
      <c r="M19" s="312"/>
    </row>
    <row r="20" spans="1:13" ht="15" hidden="1" customHeight="1" x14ac:dyDescent="0.25">
      <c r="A20" s="629" t="s">
        <v>285</v>
      </c>
      <c r="B20" s="630"/>
      <c r="C20" s="630"/>
      <c r="D20" s="630"/>
      <c r="E20" s="630"/>
      <c r="F20" s="630"/>
      <c r="G20" s="630"/>
      <c r="H20" s="630"/>
      <c r="I20" s="630"/>
      <c r="J20" s="630"/>
      <c r="K20" s="313"/>
      <c r="L20" s="313"/>
      <c r="M20" s="312"/>
    </row>
    <row r="21" spans="1:13" hidden="1" x14ac:dyDescent="0.25">
      <c r="A21" s="615" t="s">
        <v>1519</v>
      </c>
      <c r="B21" s="616"/>
      <c r="C21" s="616"/>
      <c r="D21" s="616"/>
      <c r="E21" s="616"/>
      <c r="F21" s="616"/>
      <c r="G21" s="616"/>
      <c r="H21" s="616"/>
      <c r="I21" s="616"/>
      <c r="J21" s="617"/>
      <c r="K21" s="313">
        <f>K18+K19</f>
        <v>420</v>
      </c>
      <c r="L21" s="313">
        <f>L18+L19</f>
        <v>508.19999999999993</v>
      </c>
      <c r="M21" s="312"/>
    </row>
    <row r="22" spans="1:13" x14ac:dyDescent="0.25">
      <c r="A22" s="269" t="s">
        <v>1473</v>
      </c>
      <c r="B22" s="618" t="s">
        <v>1300</v>
      </c>
      <c r="C22" s="619"/>
      <c r="D22" s="619"/>
      <c r="E22" s="620"/>
      <c r="F22" s="272"/>
      <c r="G22" s="253"/>
      <c r="H22" s="273"/>
      <c r="I22" s="316"/>
      <c r="J22" s="311"/>
      <c r="K22" s="311"/>
      <c r="L22" s="311"/>
      <c r="M22" s="310"/>
    </row>
    <row r="23" spans="1:13" ht="26.25" x14ac:dyDescent="0.25">
      <c r="A23" s="264">
        <v>1</v>
      </c>
      <c r="B23" s="274" t="s">
        <v>1301</v>
      </c>
      <c r="C23" s="274" t="s">
        <v>1302</v>
      </c>
      <c r="D23" s="275" t="s">
        <v>1303</v>
      </c>
      <c r="E23" s="274" t="s">
        <v>130</v>
      </c>
      <c r="F23" s="266">
        <v>1000</v>
      </c>
      <c r="G23" s="303" t="s">
        <v>1556</v>
      </c>
      <c r="H23" s="363" t="s">
        <v>1555</v>
      </c>
      <c r="I23" s="317" t="s">
        <v>1557</v>
      </c>
      <c r="J23" s="313">
        <v>1.25</v>
      </c>
      <c r="K23" s="313">
        <f>J23*10</f>
        <v>12.5</v>
      </c>
      <c r="L23" s="313">
        <f>K23*1.21</f>
        <v>15.125</v>
      </c>
      <c r="M23" s="312"/>
    </row>
    <row r="24" spans="1:13" x14ac:dyDescent="0.25">
      <c r="A24" s="615" t="s">
        <v>1519</v>
      </c>
      <c r="B24" s="616"/>
      <c r="C24" s="616"/>
      <c r="D24" s="616"/>
      <c r="E24" s="616"/>
      <c r="F24" s="616"/>
      <c r="G24" s="616"/>
      <c r="H24" s="616"/>
      <c r="I24" s="616"/>
      <c r="J24" s="617"/>
      <c r="K24" s="313">
        <f>K23</f>
        <v>12.5</v>
      </c>
      <c r="L24" s="313">
        <f>L23</f>
        <v>15.125</v>
      </c>
      <c r="M24" s="312"/>
    </row>
    <row r="25" spans="1:13" hidden="1" x14ac:dyDescent="0.25">
      <c r="A25" s="248" t="s">
        <v>1474</v>
      </c>
      <c r="B25" s="618" t="s">
        <v>1304</v>
      </c>
      <c r="C25" s="619"/>
      <c r="D25" s="619"/>
      <c r="E25" s="620"/>
      <c r="F25" s="252"/>
      <c r="G25" s="253"/>
      <c r="H25" s="253"/>
      <c r="I25" s="316"/>
      <c r="J25" s="311"/>
      <c r="K25" s="311"/>
      <c r="L25" s="311"/>
      <c r="M25" s="310"/>
    </row>
    <row r="26" spans="1:13" ht="78.75" hidden="1" x14ac:dyDescent="0.25">
      <c r="A26" s="276">
        <v>1</v>
      </c>
      <c r="B26" s="274" t="s">
        <v>1305</v>
      </c>
      <c r="C26" s="274" t="s">
        <v>1306</v>
      </c>
      <c r="D26" s="274" t="s">
        <v>1307</v>
      </c>
      <c r="E26" s="274" t="s">
        <v>167</v>
      </c>
      <c r="F26" s="274">
        <v>285</v>
      </c>
      <c r="G26" s="302" t="s">
        <v>1559</v>
      </c>
      <c r="H26" s="257" t="s">
        <v>1558</v>
      </c>
      <c r="I26" s="303" t="s">
        <v>1560</v>
      </c>
      <c r="J26" s="313">
        <v>6</v>
      </c>
      <c r="K26" s="313">
        <f>J26*285</f>
        <v>1710</v>
      </c>
      <c r="L26" s="313">
        <f>K26*1.12</f>
        <v>1915.2000000000003</v>
      </c>
      <c r="M26" s="364" t="s">
        <v>1564</v>
      </c>
    </row>
    <row r="27" spans="1:13" ht="51.75" hidden="1" x14ac:dyDescent="0.25">
      <c r="A27" s="276">
        <v>2</v>
      </c>
      <c r="B27" s="274" t="s">
        <v>1308</v>
      </c>
      <c r="C27" s="274" t="s">
        <v>1309</v>
      </c>
      <c r="D27" s="274" t="s">
        <v>1307</v>
      </c>
      <c r="E27" s="274" t="s">
        <v>167</v>
      </c>
      <c r="F27" s="274">
        <v>160</v>
      </c>
      <c r="G27" s="302" t="s">
        <v>1561</v>
      </c>
      <c r="H27" s="257" t="s">
        <v>1562</v>
      </c>
      <c r="I27" s="303" t="s">
        <v>1563</v>
      </c>
      <c r="J27" s="313">
        <v>0.7</v>
      </c>
      <c r="K27" s="313">
        <f>J27*160</f>
        <v>112</v>
      </c>
      <c r="L27" s="313">
        <f>K27*1.21</f>
        <v>135.51999999999998</v>
      </c>
      <c r="M27" s="312"/>
    </row>
    <row r="28" spans="1:13" hidden="1" x14ac:dyDescent="0.25">
      <c r="A28" s="615" t="s">
        <v>1519</v>
      </c>
      <c r="B28" s="616"/>
      <c r="C28" s="616"/>
      <c r="D28" s="616"/>
      <c r="E28" s="616"/>
      <c r="F28" s="616"/>
      <c r="G28" s="616"/>
      <c r="H28" s="616"/>
      <c r="I28" s="616"/>
      <c r="J28" s="617"/>
      <c r="K28" s="313">
        <f>SUM(K26:K27)</f>
        <v>1822</v>
      </c>
      <c r="L28" s="313">
        <f>SUM(L26:L27)</f>
        <v>2050.7200000000003</v>
      </c>
      <c r="M28" s="312"/>
    </row>
    <row r="29" spans="1:13" hidden="1" x14ac:dyDescent="0.25">
      <c r="A29" s="248" t="s">
        <v>1475</v>
      </c>
      <c r="B29" s="618" t="s">
        <v>1310</v>
      </c>
      <c r="C29" s="619"/>
      <c r="D29" s="619"/>
      <c r="E29" s="620"/>
      <c r="F29" s="252"/>
      <c r="G29" s="253"/>
      <c r="H29" s="253"/>
      <c r="I29" s="316"/>
      <c r="J29" s="311"/>
      <c r="K29" s="311"/>
      <c r="L29" s="311"/>
      <c r="M29" s="310"/>
    </row>
    <row r="30" spans="1:13" hidden="1" x14ac:dyDescent="0.25">
      <c r="A30" s="277">
        <v>1</v>
      </c>
      <c r="B30" s="262" t="s">
        <v>1311</v>
      </c>
      <c r="C30" s="262" t="s">
        <v>1312</v>
      </c>
      <c r="D30" s="262" t="s">
        <v>1313</v>
      </c>
      <c r="E30" s="262" t="s">
        <v>1314</v>
      </c>
      <c r="F30" s="266">
        <v>72</v>
      </c>
      <c r="G30" s="257"/>
      <c r="H30" s="257"/>
      <c r="I30" s="317"/>
      <c r="J30" s="313"/>
      <c r="K30" s="313"/>
      <c r="L30" s="313"/>
      <c r="M30" s="312"/>
    </row>
    <row r="31" spans="1:13" hidden="1" x14ac:dyDescent="0.25">
      <c r="A31" s="277">
        <v>2</v>
      </c>
      <c r="B31" s="275" t="s">
        <v>1315</v>
      </c>
      <c r="C31" s="275" t="s">
        <v>1316</v>
      </c>
      <c r="D31" s="262" t="s">
        <v>1313</v>
      </c>
      <c r="E31" s="262" t="s">
        <v>1314</v>
      </c>
      <c r="F31" s="275">
        <v>240</v>
      </c>
      <c r="G31" s="257"/>
      <c r="H31" s="257"/>
      <c r="I31" s="317"/>
      <c r="J31" s="313"/>
      <c r="K31" s="313"/>
      <c r="L31" s="313"/>
      <c r="M31" s="312"/>
    </row>
    <row r="32" spans="1:13" hidden="1" x14ac:dyDescent="0.25">
      <c r="A32" s="277">
        <v>3</v>
      </c>
      <c r="B32" s="266" t="s">
        <v>1317</v>
      </c>
      <c r="C32" s="266" t="s">
        <v>1318</v>
      </c>
      <c r="D32" s="266" t="s">
        <v>1319</v>
      </c>
      <c r="E32" s="266" t="s">
        <v>167</v>
      </c>
      <c r="F32" s="266">
        <v>21</v>
      </c>
      <c r="G32" s="257"/>
      <c r="H32" s="257"/>
      <c r="I32" s="317"/>
      <c r="J32" s="313"/>
      <c r="K32" s="313"/>
      <c r="L32" s="313"/>
      <c r="M32" s="312"/>
    </row>
    <row r="33" spans="1:13" hidden="1" x14ac:dyDescent="0.25">
      <c r="A33" s="277">
        <v>4</v>
      </c>
      <c r="B33" s="266" t="s">
        <v>1320</v>
      </c>
      <c r="C33" s="266" t="s">
        <v>1321</v>
      </c>
      <c r="D33" s="266" t="s">
        <v>1322</v>
      </c>
      <c r="E33" s="266" t="s">
        <v>1314</v>
      </c>
      <c r="F33" s="266">
        <v>78</v>
      </c>
      <c r="G33" s="257"/>
      <c r="H33" s="257"/>
      <c r="I33" s="317"/>
      <c r="J33" s="313"/>
      <c r="K33" s="313"/>
      <c r="L33" s="313"/>
      <c r="M33" s="312"/>
    </row>
    <row r="34" spans="1:13" hidden="1" x14ac:dyDescent="0.25">
      <c r="A34" s="264">
        <v>5</v>
      </c>
      <c r="B34" s="266" t="s">
        <v>1320</v>
      </c>
      <c r="C34" s="266" t="s">
        <v>1323</v>
      </c>
      <c r="D34" s="266" t="s">
        <v>1322</v>
      </c>
      <c r="E34" s="266" t="s">
        <v>1314</v>
      </c>
      <c r="F34" s="266">
        <v>400</v>
      </c>
      <c r="G34" s="257"/>
      <c r="H34" s="257"/>
      <c r="I34" s="317"/>
      <c r="J34" s="313"/>
      <c r="K34" s="313"/>
      <c r="L34" s="313"/>
      <c r="M34" s="312"/>
    </row>
    <row r="35" spans="1:13" hidden="1" x14ac:dyDescent="0.25">
      <c r="A35" s="615" t="s">
        <v>1519</v>
      </c>
      <c r="B35" s="616"/>
      <c r="C35" s="616"/>
      <c r="D35" s="616"/>
      <c r="E35" s="616"/>
      <c r="F35" s="616"/>
      <c r="G35" s="616"/>
      <c r="H35" s="616"/>
      <c r="I35" s="616"/>
      <c r="J35" s="617"/>
      <c r="K35" s="313"/>
      <c r="L35" s="313"/>
      <c r="M35" s="312"/>
    </row>
    <row r="36" spans="1:13" hidden="1" x14ac:dyDescent="0.25">
      <c r="A36" s="278" t="s">
        <v>1476</v>
      </c>
      <c r="B36" s="618" t="s">
        <v>1324</v>
      </c>
      <c r="C36" s="619"/>
      <c r="D36" s="619"/>
      <c r="E36" s="620"/>
      <c r="F36" s="252"/>
      <c r="G36" s="253"/>
      <c r="H36" s="253"/>
      <c r="I36" s="316"/>
      <c r="J36" s="311"/>
      <c r="K36" s="311"/>
      <c r="L36" s="311"/>
      <c r="M36" s="310"/>
    </row>
    <row r="37" spans="1:13" hidden="1" x14ac:dyDescent="0.25">
      <c r="A37" s="264">
        <v>1</v>
      </c>
      <c r="B37" s="266" t="s">
        <v>1325</v>
      </c>
      <c r="C37" s="266" t="s">
        <v>1326</v>
      </c>
      <c r="D37" s="266" t="s">
        <v>1327</v>
      </c>
      <c r="E37" s="266" t="s">
        <v>50</v>
      </c>
      <c r="F37" s="266">
        <v>82</v>
      </c>
      <c r="G37" s="257"/>
      <c r="H37" s="257"/>
      <c r="I37" s="317"/>
      <c r="J37" s="313"/>
      <c r="K37" s="313"/>
      <c r="L37" s="313"/>
      <c r="M37" s="312"/>
    </row>
    <row r="38" spans="1:13" hidden="1" x14ac:dyDescent="0.25">
      <c r="A38" s="264">
        <v>2</v>
      </c>
      <c r="B38" s="266" t="s">
        <v>1328</v>
      </c>
      <c r="C38" s="266" t="s">
        <v>1329</v>
      </c>
      <c r="D38" s="266" t="s">
        <v>1330</v>
      </c>
      <c r="E38" s="266" t="s">
        <v>50</v>
      </c>
      <c r="F38" s="266">
        <v>54</v>
      </c>
      <c r="G38" s="257"/>
      <c r="H38" s="257"/>
      <c r="I38" s="317"/>
      <c r="J38" s="313"/>
      <c r="K38" s="313"/>
      <c r="L38" s="313"/>
      <c r="M38" s="312"/>
    </row>
    <row r="39" spans="1:13" hidden="1" x14ac:dyDescent="0.25">
      <c r="A39" s="264">
        <v>3</v>
      </c>
      <c r="B39" s="266" t="s">
        <v>1328</v>
      </c>
      <c r="C39" s="266" t="s">
        <v>1331</v>
      </c>
      <c r="D39" s="266" t="s">
        <v>1332</v>
      </c>
      <c r="E39" s="266" t="s">
        <v>50</v>
      </c>
      <c r="F39" s="266">
        <v>54</v>
      </c>
      <c r="G39" s="257"/>
      <c r="H39" s="257"/>
      <c r="I39" s="317"/>
      <c r="J39" s="313"/>
      <c r="K39" s="313"/>
      <c r="L39" s="313"/>
      <c r="M39" s="312"/>
    </row>
    <row r="40" spans="1:13" hidden="1" x14ac:dyDescent="0.25">
      <c r="A40" s="264">
        <v>4</v>
      </c>
      <c r="B40" s="266" t="s">
        <v>1333</v>
      </c>
      <c r="C40" s="266"/>
      <c r="D40" s="266" t="s">
        <v>1334</v>
      </c>
      <c r="E40" s="266" t="s">
        <v>50</v>
      </c>
      <c r="F40" s="266">
        <v>6</v>
      </c>
      <c r="G40" s="257"/>
      <c r="H40" s="257"/>
      <c r="I40" s="317"/>
      <c r="J40" s="313"/>
      <c r="K40" s="313"/>
      <c r="L40" s="313"/>
      <c r="M40" s="312"/>
    </row>
    <row r="41" spans="1:13" hidden="1" x14ac:dyDescent="0.25">
      <c r="A41" s="264">
        <v>5</v>
      </c>
      <c r="B41" s="266" t="s">
        <v>1335</v>
      </c>
      <c r="C41" s="266" t="s">
        <v>1336</v>
      </c>
      <c r="D41" s="266" t="s">
        <v>1337</v>
      </c>
      <c r="E41" s="266" t="s">
        <v>1338</v>
      </c>
      <c r="F41" s="266">
        <v>45</v>
      </c>
      <c r="G41" s="257"/>
      <c r="H41" s="257"/>
      <c r="I41" s="317"/>
      <c r="J41" s="313"/>
      <c r="K41" s="313"/>
      <c r="L41" s="313"/>
      <c r="M41" s="312"/>
    </row>
    <row r="42" spans="1:13" hidden="1" x14ac:dyDescent="0.25">
      <c r="A42" s="264">
        <v>6</v>
      </c>
      <c r="B42" s="266" t="s">
        <v>1339</v>
      </c>
      <c r="C42" s="266" t="s">
        <v>1336</v>
      </c>
      <c r="D42" s="266" t="s">
        <v>1337</v>
      </c>
      <c r="E42" s="266" t="s">
        <v>1338</v>
      </c>
      <c r="F42" s="266">
        <v>45</v>
      </c>
      <c r="G42" s="257"/>
      <c r="H42" s="257"/>
      <c r="I42" s="317"/>
      <c r="J42" s="313"/>
      <c r="K42" s="313"/>
      <c r="L42" s="313"/>
      <c r="M42" s="312"/>
    </row>
    <row r="43" spans="1:13" hidden="1" x14ac:dyDescent="0.25">
      <c r="A43" s="277">
        <v>7</v>
      </c>
      <c r="B43" s="259" t="s">
        <v>1340</v>
      </c>
      <c r="C43" s="266"/>
      <c r="D43" s="266" t="s">
        <v>1341</v>
      </c>
      <c r="E43" s="266" t="s">
        <v>50</v>
      </c>
      <c r="F43" s="266">
        <v>54</v>
      </c>
      <c r="G43" s="257"/>
      <c r="H43" s="257"/>
      <c r="I43" s="317"/>
      <c r="J43" s="313"/>
      <c r="K43" s="313"/>
      <c r="L43" s="313"/>
      <c r="M43" s="312"/>
    </row>
    <row r="44" spans="1:13" hidden="1" x14ac:dyDescent="0.25">
      <c r="A44" s="624" t="s">
        <v>1538</v>
      </c>
      <c r="B44" s="624"/>
      <c r="C44" s="624"/>
      <c r="D44" s="624"/>
      <c r="E44" s="624"/>
      <c r="F44" s="624"/>
      <c r="G44" s="257"/>
      <c r="H44" s="257"/>
      <c r="I44" s="317"/>
      <c r="J44" s="313"/>
      <c r="K44" s="313"/>
      <c r="L44" s="313"/>
      <c r="M44" s="312"/>
    </row>
    <row r="45" spans="1:13" hidden="1" x14ac:dyDescent="0.25">
      <c r="A45" s="615" t="s">
        <v>1519</v>
      </c>
      <c r="B45" s="616"/>
      <c r="C45" s="616"/>
      <c r="D45" s="616"/>
      <c r="E45" s="616"/>
      <c r="F45" s="616"/>
      <c r="G45" s="616"/>
      <c r="H45" s="616"/>
      <c r="I45" s="616"/>
      <c r="J45" s="617"/>
      <c r="K45" s="313"/>
      <c r="L45" s="313"/>
      <c r="M45" s="312"/>
    </row>
    <row r="46" spans="1:13" hidden="1" x14ac:dyDescent="0.25">
      <c r="A46" s="248" t="s">
        <v>1477</v>
      </c>
      <c r="B46" s="618" t="s">
        <v>1342</v>
      </c>
      <c r="C46" s="619"/>
      <c r="D46" s="619"/>
      <c r="E46" s="619"/>
      <c r="F46" s="279"/>
      <c r="G46" s="253"/>
      <c r="H46" s="253"/>
      <c r="I46" s="316"/>
      <c r="J46" s="311"/>
      <c r="K46" s="311"/>
      <c r="L46" s="311"/>
      <c r="M46" s="310"/>
    </row>
    <row r="47" spans="1:13" ht="77.25" hidden="1" x14ac:dyDescent="0.25">
      <c r="A47" s="277">
        <v>1</v>
      </c>
      <c r="B47" s="274" t="s">
        <v>1343</v>
      </c>
      <c r="C47" s="274" t="s">
        <v>1344</v>
      </c>
      <c r="D47" s="274"/>
      <c r="E47" s="280" t="s">
        <v>130</v>
      </c>
      <c r="F47" s="281">
        <v>11000</v>
      </c>
      <c r="G47" s="257"/>
      <c r="H47" s="257"/>
      <c r="I47" s="317"/>
      <c r="J47" s="313"/>
      <c r="K47" s="313"/>
      <c r="L47" s="313"/>
      <c r="M47" s="312"/>
    </row>
    <row r="48" spans="1:13" ht="77.25" hidden="1" x14ac:dyDescent="0.25">
      <c r="A48" s="264">
        <v>2</v>
      </c>
      <c r="B48" s="274" t="s">
        <v>1345</v>
      </c>
      <c r="C48" s="274" t="s">
        <v>1346</v>
      </c>
      <c r="D48" s="274"/>
      <c r="E48" s="280" t="s">
        <v>130</v>
      </c>
      <c r="F48" s="281">
        <v>4500</v>
      </c>
      <c r="G48" s="257"/>
      <c r="H48" s="257"/>
      <c r="I48" s="317"/>
      <c r="J48" s="313"/>
      <c r="K48" s="313"/>
      <c r="L48" s="313"/>
      <c r="M48" s="312"/>
    </row>
    <row r="49" spans="1:13" ht="51.75" hidden="1" x14ac:dyDescent="0.25">
      <c r="A49" s="264">
        <v>3</v>
      </c>
      <c r="B49" s="274" t="s">
        <v>1347</v>
      </c>
      <c r="C49" s="274" t="s">
        <v>1348</v>
      </c>
      <c r="D49" s="274" t="s">
        <v>1349</v>
      </c>
      <c r="E49" s="280" t="s">
        <v>130</v>
      </c>
      <c r="F49" s="281">
        <v>24000</v>
      </c>
      <c r="G49" s="257"/>
      <c r="H49" s="257"/>
      <c r="I49" s="317"/>
      <c r="J49" s="313"/>
      <c r="K49" s="313"/>
      <c r="L49" s="313"/>
      <c r="M49" s="312"/>
    </row>
    <row r="50" spans="1:13" ht="51.75" hidden="1" x14ac:dyDescent="0.25">
      <c r="A50" s="264">
        <v>4</v>
      </c>
      <c r="B50" s="274" t="s">
        <v>1350</v>
      </c>
      <c r="C50" s="274" t="s">
        <v>1351</v>
      </c>
      <c r="D50" s="274" t="s">
        <v>1352</v>
      </c>
      <c r="E50" s="280" t="s">
        <v>130</v>
      </c>
      <c r="F50" s="281">
        <v>30000</v>
      </c>
      <c r="G50" s="257"/>
      <c r="H50" s="257"/>
      <c r="I50" s="317"/>
      <c r="J50" s="313"/>
      <c r="K50" s="313"/>
      <c r="L50" s="313"/>
      <c r="M50" s="312"/>
    </row>
    <row r="51" spans="1:13" ht="51.75" hidden="1" x14ac:dyDescent="0.25">
      <c r="A51" s="277">
        <v>5</v>
      </c>
      <c r="B51" s="274" t="s">
        <v>1350</v>
      </c>
      <c r="C51" s="274" t="s">
        <v>1351</v>
      </c>
      <c r="D51" s="274" t="s">
        <v>1353</v>
      </c>
      <c r="E51" s="280" t="s">
        <v>130</v>
      </c>
      <c r="F51" s="281">
        <v>70000</v>
      </c>
      <c r="G51" s="257"/>
      <c r="H51" s="257"/>
      <c r="I51" s="317"/>
      <c r="J51" s="313"/>
      <c r="K51" s="313"/>
      <c r="L51" s="313"/>
      <c r="M51" s="312"/>
    </row>
    <row r="52" spans="1:13" ht="64.5" hidden="1" x14ac:dyDescent="0.25">
      <c r="A52" s="264">
        <v>6</v>
      </c>
      <c r="B52" s="274" t="s">
        <v>1354</v>
      </c>
      <c r="C52" s="274" t="s">
        <v>1355</v>
      </c>
      <c r="D52" s="274" t="s">
        <v>1356</v>
      </c>
      <c r="E52" s="280" t="s">
        <v>130</v>
      </c>
      <c r="F52" s="281">
        <v>16000</v>
      </c>
      <c r="G52" s="257"/>
      <c r="H52" s="257"/>
      <c r="I52" s="317"/>
      <c r="J52" s="313"/>
      <c r="K52" s="313"/>
      <c r="L52" s="313"/>
      <c r="M52" s="312"/>
    </row>
    <row r="53" spans="1:13" ht="51.75" hidden="1" x14ac:dyDescent="0.25">
      <c r="A53" s="264">
        <v>7</v>
      </c>
      <c r="B53" s="274" t="s">
        <v>1357</v>
      </c>
      <c r="C53" s="274" t="s">
        <v>1358</v>
      </c>
      <c r="D53" s="274" t="s">
        <v>1352</v>
      </c>
      <c r="E53" s="280" t="s">
        <v>130</v>
      </c>
      <c r="F53" s="281">
        <v>60000</v>
      </c>
      <c r="G53" s="257"/>
      <c r="H53" s="257"/>
      <c r="I53" s="317"/>
      <c r="J53" s="313"/>
      <c r="K53" s="313"/>
      <c r="L53" s="313"/>
      <c r="M53" s="312"/>
    </row>
    <row r="54" spans="1:13" ht="51.75" hidden="1" x14ac:dyDescent="0.25">
      <c r="A54" s="264">
        <v>8</v>
      </c>
      <c r="B54" s="274" t="s">
        <v>1357</v>
      </c>
      <c r="C54" s="274" t="s">
        <v>1358</v>
      </c>
      <c r="D54" s="274" t="s">
        <v>1359</v>
      </c>
      <c r="E54" s="280" t="s">
        <v>130</v>
      </c>
      <c r="F54" s="281">
        <v>3500</v>
      </c>
      <c r="G54" s="257"/>
      <c r="H54" s="257"/>
      <c r="I54" s="317"/>
      <c r="J54" s="313"/>
      <c r="K54" s="313"/>
      <c r="L54" s="313"/>
      <c r="M54" s="312"/>
    </row>
    <row r="55" spans="1:13" ht="64.5" hidden="1" x14ac:dyDescent="0.25">
      <c r="A55" s="277">
        <v>9</v>
      </c>
      <c r="B55" s="274" t="s">
        <v>1360</v>
      </c>
      <c r="C55" s="274" t="s">
        <v>1361</v>
      </c>
      <c r="D55" s="274" t="s">
        <v>1362</v>
      </c>
      <c r="E55" s="280" t="s">
        <v>130</v>
      </c>
      <c r="F55" s="281">
        <v>300</v>
      </c>
      <c r="G55" s="257"/>
      <c r="H55" s="257"/>
      <c r="I55" s="317"/>
      <c r="J55" s="313"/>
      <c r="K55" s="313"/>
      <c r="L55" s="313"/>
      <c r="M55" s="312"/>
    </row>
    <row r="56" spans="1:13" ht="51.75" hidden="1" x14ac:dyDescent="0.25">
      <c r="A56" s="264">
        <v>10</v>
      </c>
      <c r="B56" s="274" t="s">
        <v>1363</v>
      </c>
      <c r="C56" s="274" t="s">
        <v>1364</v>
      </c>
      <c r="D56" s="274"/>
      <c r="E56" s="280" t="s">
        <v>130</v>
      </c>
      <c r="F56" s="281">
        <v>70000</v>
      </c>
      <c r="G56" s="257"/>
      <c r="H56" s="257"/>
      <c r="I56" s="317"/>
      <c r="J56" s="313"/>
      <c r="K56" s="313"/>
      <c r="L56" s="313"/>
      <c r="M56" s="312"/>
    </row>
    <row r="57" spans="1:13" ht="39" hidden="1" x14ac:dyDescent="0.25">
      <c r="A57" s="264">
        <v>11</v>
      </c>
      <c r="B57" s="274" t="s">
        <v>1365</v>
      </c>
      <c r="C57" s="274" t="s">
        <v>1366</v>
      </c>
      <c r="D57" s="274" t="s">
        <v>1367</v>
      </c>
      <c r="E57" s="280" t="s">
        <v>130</v>
      </c>
      <c r="F57" s="281">
        <v>3000</v>
      </c>
      <c r="G57" s="257"/>
      <c r="H57" s="257"/>
      <c r="I57" s="317"/>
      <c r="J57" s="313"/>
      <c r="K57" s="313"/>
      <c r="L57" s="313"/>
      <c r="M57" s="312"/>
    </row>
    <row r="58" spans="1:13" hidden="1" x14ac:dyDescent="0.25">
      <c r="A58" s="264">
        <v>12</v>
      </c>
      <c r="B58" s="274" t="s">
        <v>1368</v>
      </c>
      <c r="C58" s="274" t="s">
        <v>1369</v>
      </c>
      <c r="D58" s="274" t="s">
        <v>1370</v>
      </c>
      <c r="E58" s="280" t="s">
        <v>130</v>
      </c>
      <c r="F58" s="281">
        <v>10500</v>
      </c>
      <c r="G58" s="257"/>
      <c r="H58" s="257"/>
      <c r="I58" s="317"/>
      <c r="J58" s="313"/>
      <c r="K58" s="313"/>
      <c r="L58" s="313"/>
      <c r="M58" s="312"/>
    </row>
    <row r="59" spans="1:13" hidden="1" x14ac:dyDescent="0.25">
      <c r="A59" s="277">
        <v>13</v>
      </c>
      <c r="B59" s="274" t="s">
        <v>1368</v>
      </c>
      <c r="C59" s="274" t="s">
        <v>1371</v>
      </c>
      <c r="D59" s="274" t="s">
        <v>1372</v>
      </c>
      <c r="E59" s="280" t="s">
        <v>130</v>
      </c>
      <c r="F59" s="281">
        <v>2500</v>
      </c>
      <c r="G59" s="257"/>
      <c r="H59" s="257"/>
      <c r="I59" s="317"/>
      <c r="J59" s="313"/>
      <c r="K59" s="313"/>
      <c r="L59" s="313"/>
      <c r="M59" s="312"/>
    </row>
    <row r="60" spans="1:13" ht="39" hidden="1" x14ac:dyDescent="0.25">
      <c r="A60" s="264">
        <v>14</v>
      </c>
      <c r="B60" s="274" t="s">
        <v>1373</v>
      </c>
      <c r="C60" s="274" t="s">
        <v>1374</v>
      </c>
      <c r="D60" s="274" t="s">
        <v>1375</v>
      </c>
      <c r="E60" s="280" t="s">
        <v>130</v>
      </c>
      <c r="F60" s="281">
        <v>3000</v>
      </c>
      <c r="G60" s="257"/>
      <c r="H60" s="257"/>
      <c r="I60" s="317"/>
      <c r="J60" s="313"/>
      <c r="K60" s="313"/>
      <c r="L60" s="313"/>
      <c r="M60" s="312"/>
    </row>
    <row r="61" spans="1:13" ht="39" hidden="1" x14ac:dyDescent="0.25">
      <c r="A61" s="264">
        <v>15</v>
      </c>
      <c r="B61" s="274" t="s">
        <v>1376</v>
      </c>
      <c r="C61" s="274" t="s">
        <v>1377</v>
      </c>
      <c r="D61" s="274"/>
      <c r="E61" s="282" t="s">
        <v>130</v>
      </c>
      <c r="F61" s="283">
        <v>20000</v>
      </c>
      <c r="G61" s="257"/>
      <c r="H61" s="257"/>
      <c r="I61" s="317"/>
      <c r="J61" s="313"/>
      <c r="K61" s="313"/>
      <c r="L61" s="313"/>
      <c r="M61" s="312"/>
    </row>
    <row r="62" spans="1:13" ht="39" hidden="1" x14ac:dyDescent="0.25">
      <c r="A62" s="264">
        <v>16</v>
      </c>
      <c r="B62" s="274" t="s">
        <v>1378</v>
      </c>
      <c r="C62" s="274"/>
      <c r="D62" s="274"/>
      <c r="E62" s="284" t="s">
        <v>130</v>
      </c>
      <c r="F62" s="285">
        <v>9000</v>
      </c>
      <c r="G62" s="257"/>
      <c r="H62" s="257"/>
      <c r="I62" s="317"/>
      <c r="J62" s="313"/>
      <c r="K62" s="313"/>
      <c r="L62" s="313"/>
      <c r="M62" s="312"/>
    </row>
    <row r="63" spans="1:13" hidden="1" x14ac:dyDescent="0.25">
      <c r="A63" s="621" t="s">
        <v>1527</v>
      </c>
      <c r="B63" s="622"/>
      <c r="C63" s="622"/>
      <c r="D63" s="622"/>
      <c r="E63" s="622"/>
      <c r="F63" s="623"/>
      <c r="G63" s="257"/>
      <c r="H63" s="257"/>
      <c r="I63" s="317"/>
      <c r="J63" s="313"/>
      <c r="K63" s="313"/>
      <c r="L63" s="313"/>
      <c r="M63" s="312"/>
    </row>
    <row r="64" spans="1:13" ht="51.75" hidden="1" x14ac:dyDescent="0.25">
      <c r="A64" s="264">
        <v>17</v>
      </c>
      <c r="B64" s="274" t="s">
        <v>1379</v>
      </c>
      <c r="C64" s="274" t="s">
        <v>1380</v>
      </c>
      <c r="D64" s="274" t="s">
        <v>1381</v>
      </c>
      <c r="E64" s="284" t="s">
        <v>130</v>
      </c>
      <c r="F64" s="281">
        <v>2500</v>
      </c>
      <c r="G64" s="257"/>
      <c r="H64" s="257"/>
      <c r="I64" s="317"/>
      <c r="J64" s="313"/>
      <c r="K64" s="313"/>
      <c r="L64" s="313"/>
      <c r="M64" s="312"/>
    </row>
    <row r="65" spans="1:13" ht="39" hidden="1" x14ac:dyDescent="0.25">
      <c r="A65" s="264">
        <v>18</v>
      </c>
      <c r="B65" s="274" t="s">
        <v>1382</v>
      </c>
      <c r="C65" s="274" t="s">
        <v>1383</v>
      </c>
      <c r="D65" s="274" t="s">
        <v>1384</v>
      </c>
      <c r="E65" s="280" t="s">
        <v>130</v>
      </c>
      <c r="F65" s="281">
        <v>5000</v>
      </c>
      <c r="G65" s="257"/>
      <c r="H65" s="257"/>
      <c r="I65" s="317"/>
      <c r="J65" s="313"/>
      <c r="K65" s="313"/>
      <c r="L65" s="313"/>
      <c r="M65" s="312"/>
    </row>
    <row r="66" spans="1:13" hidden="1" x14ac:dyDescent="0.25">
      <c r="A66" s="264">
        <v>19</v>
      </c>
      <c r="B66" s="274" t="s">
        <v>1385</v>
      </c>
      <c r="C66" s="274" t="s">
        <v>1386</v>
      </c>
      <c r="D66" s="274" t="s">
        <v>1387</v>
      </c>
      <c r="E66" s="284" t="s">
        <v>130</v>
      </c>
      <c r="F66" s="281">
        <v>56000</v>
      </c>
      <c r="G66" s="257"/>
      <c r="H66" s="257"/>
      <c r="I66" s="317"/>
      <c r="J66" s="313"/>
      <c r="K66" s="313"/>
      <c r="L66" s="313"/>
      <c r="M66" s="312"/>
    </row>
    <row r="67" spans="1:13" ht="26.25" hidden="1" x14ac:dyDescent="0.25">
      <c r="A67" s="264">
        <v>20</v>
      </c>
      <c r="B67" s="274" t="s">
        <v>1388</v>
      </c>
      <c r="C67" s="274" t="s">
        <v>1389</v>
      </c>
      <c r="D67" s="274"/>
      <c r="E67" s="284" t="s">
        <v>130</v>
      </c>
      <c r="F67" s="281">
        <v>56000</v>
      </c>
      <c r="G67" s="257"/>
      <c r="H67" s="257"/>
      <c r="I67" s="317"/>
      <c r="J67" s="313"/>
      <c r="K67" s="313"/>
      <c r="L67" s="313"/>
      <c r="M67" s="312"/>
    </row>
    <row r="68" spans="1:13" ht="26.25" hidden="1" x14ac:dyDescent="0.25">
      <c r="A68" s="264">
        <v>21</v>
      </c>
      <c r="B68" s="274" t="s">
        <v>1390</v>
      </c>
      <c r="C68" s="274" t="s">
        <v>1391</v>
      </c>
      <c r="D68" s="274" t="s">
        <v>1337</v>
      </c>
      <c r="E68" s="284" t="s">
        <v>130</v>
      </c>
      <c r="F68" s="274">
        <v>150</v>
      </c>
      <c r="G68" s="257"/>
      <c r="H68" s="257"/>
      <c r="I68" s="317"/>
      <c r="J68" s="313"/>
      <c r="K68" s="313"/>
      <c r="L68" s="313"/>
      <c r="M68" s="312"/>
    </row>
    <row r="69" spans="1:13" hidden="1" x14ac:dyDescent="0.25">
      <c r="A69" s="264">
        <v>22</v>
      </c>
      <c r="B69" s="274" t="s">
        <v>1392</v>
      </c>
      <c r="C69" s="274" t="s">
        <v>1393</v>
      </c>
      <c r="D69" s="274" t="s">
        <v>1394</v>
      </c>
      <c r="E69" s="284" t="s">
        <v>130</v>
      </c>
      <c r="F69" s="285">
        <v>70000</v>
      </c>
      <c r="G69" s="257"/>
      <c r="H69" s="257"/>
      <c r="I69" s="317"/>
      <c r="J69" s="313"/>
      <c r="K69" s="313"/>
      <c r="L69" s="313"/>
      <c r="M69" s="312"/>
    </row>
    <row r="70" spans="1:13" hidden="1" x14ac:dyDescent="0.25">
      <c r="A70" s="264">
        <v>23</v>
      </c>
      <c r="B70" s="274" t="s">
        <v>1392</v>
      </c>
      <c r="C70" s="274" t="s">
        <v>1395</v>
      </c>
      <c r="D70" s="274" t="s">
        <v>1396</v>
      </c>
      <c r="E70" s="286" t="s">
        <v>130</v>
      </c>
      <c r="F70" s="283">
        <v>9000</v>
      </c>
      <c r="G70" s="257"/>
      <c r="H70" s="257"/>
      <c r="I70" s="317"/>
      <c r="J70" s="313"/>
      <c r="K70" s="313"/>
      <c r="L70" s="313"/>
      <c r="M70" s="312"/>
    </row>
    <row r="71" spans="1:13" hidden="1" x14ac:dyDescent="0.25">
      <c r="A71" s="264">
        <v>24</v>
      </c>
      <c r="B71" s="274" t="s">
        <v>1397</v>
      </c>
      <c r="C71" s="274" t="s">
        <v>1398</v>
      </c>
      <c r="D71" s="274" t="s">
        <v>1399</v>
      </c>
      <c r="E71" s="284" t="s">
        <v>1400</v>
      </c>
      <c r="F71" s="285">
        <v>9</v>
      </c>
      <c r="G71" s="257"/>
      <c r="H71" s="257"/>
      <c r="I71" s="317"/>
      <c r="J71" s="313"/>
      <c r="K71" s="313"/>
      <c r="L71" s="313"/>
      <c r="M71" s="312"/>
    </row>
    <row r="72" spans="1:13" ht="26.25" hidden="1" x14ac:dyDescent="0.25">
      <c r="A72" s="264">
        <v>25</v>
      </c>
      <c r="B72" s="274" t="s">
        <v>1401</v>
      </c>
      <c r="C72" s="274" t="s">
        <v>1402</v>
      </c>
      <c r="D72" s="274"/>
      <c r="E72" s="280" t="s">
        <v>130</v>
      </c>
      <c r="F72" s="287">
        <v>40</v>
      </c>
      <c r="G72" s="257"/>
      <c r="H72" s="257"/>
      <c r="I72" s="317"/>
      <c r="J72" s="313"/>
      <c r="K72" s="313"/>
      <c r="L72" s="313"/>
      <c r="M72" s="312"/>
    </row>
    <row r="73" spans="1:13" ht="26.25" hidden="1" x14ac:dyDescent="0.25">
      <c r="A73" s="264">
        <v>26</v>
      </c>
      <c r="B73" s="274" t="s">
        <v>1403</v>
      </c>
      <c r="C73" s="274" t="s">
        <v>1404</v>
      </c>
      <c r="D73" s="274"/>
      <c r="E73" s="288" t="s">
        <v>1405</v>
      </c>
      <c r="F73" s="275">
        <v>1500</v>
      </c>
      <c r="G73" s="257"/>
      <c r="H73" s="257"/>
      <c r="I73" s="317"/>
      <c r="J73" s="313"/>
      <c r="K73" s="313"/>
      <c r="L73" s="313"/>
      <c r="M73" s="312"/>
    </row>
    <row r="74" spans="1:13" ht="26.25" hidden="1" x14ac:dyDescent="0.25">
      <c r="A74" s="264">
        <v>27</v>
      </c>
      <c r="B74" s="274" t="s">
        <v>1406</v>
      </c>
      <c r="C74" s="274" t="s">
        <v>1407</v>
      </c>
      <c r="D74" s="274" t="s">
        <v>1408</v>
      </c>
      <c r="E74" s="289" t="s">
        <v>1405</v>
      </c>
      <c r="F74" s="285">
        <v>10500</v>
      </c>
      <c r="G74" s="257"/>
      <c r="H74" s="257"/>
      <c r="I74" s="317"/>
      <c r="J74" s="313"/>
      <c r="K74" s="313"/>
      <c r="L74" s="313"/>
      <c r="M74" s="312"/>
    </row>
    <row r="75" spans="1:13" ht="26.25" hidden="1" x14ac:dyDescent="0.25">
      <c r="A75" s="264">
        <v>28</v>
      </c>
      <c r="B75" s="290" t="s">
        <v>1409</v>
      </c>
      <c r="C75" s="290" t="s">
        <v>1410</v>
      </c>
      <c r="D75" s="290" t="s">
        <v>1411</v>
      </c>
      <c r="E75" s="290" t="s">
        <v>1405</v>
      </c>
      <c r="F75" s="290">
        <v>150</v>
      </c>
      <c r="G75" s="291"/>
      <c r="H75" s="291"/>
      <c r="I75" s="318"/>
      <c r="J75" s="313"/>
      <c r="K75" s="313"/>
      <c r="L75" s="313"/>
      <c r="M75" s="312"/>
    </row>
    <row r="76" spans="1:13" ht="51.75" hidden="1" x14ac:dyDescent="0.25">
      <c r="A76" s="264">
        <v>29</v>
      </c>
      <c r="B76" s="266" t="s">
        <v>1412</v>
      </c>
      <c r="C76" s="266" t="s">
        <v>1413</v>
      </c>
      <c r="D76" s="266" t="s">
        <v>1414</v>
      </c>
      <c r="E76" s="292" t="s">
        <v>167</v>
      </c>
      <c r="F76" s="267">
        <v>24</v>
      </c>
      <c r="G76" s="257"/>
      <c r="H76" s="257"/>
      <c r="I76" s="317"/>
      <c r="J76" s="313"/>
      <c r="K76" s="313"/>
      <c r="L76" s="313"/>
      <c r="M76" s="312"/>
    </row>
    <row r="77" spans="1:13" hidden="1" x14ac:dyDescent="0.25">
      <c r="A77" s="264">
        <v>30</v>
      </c>
      <c r="B77" s="274" t="s">
        <v>1415</v>
      </c>
      <c r="C77" s="274" t="s">
        <v>1416</v>
      </c>
      <c r="D77" s="275"/>
      <c r="E77" s="274" t="s">
        <v>167</v>
      </c>
      <c r="F77" s="274">
        <v>75</v>
      </c>
      <c r="G77" s="291"/>
      <c r="H77" s="291"/>
      <c r="I77" s="318"/>
      <c r="J77" s="313"/>
      <c r="K77" s="313"/>
      <c r="L77" s="313"/>
      <c r="M77" s="312"/>
    </row>
    <row r="78" spans="1:13" ht="26.25" hidden="1" x14ac:dyDescent="0.25">
      <c r="A78" s="264">
        <v>31</v>
      </c>
      <c r="B78" s="287" t="s">
        <v>1409</v>
      </c>
      <c r="C78" s="287" t="s">
        <v>1417</v>
      </c>
      <c r="D78" s="293" t="s">
        <v>1418</v>
      </c>
      <c r="E78" s="287" t="s">
        <v>1405</v>
      </c>
      <c r="F78" s="287">
        <v>1500</v>
      </c>
      <c r="G78" s="257"/>
      <c r="H78" s="257"/>
      <c r="I78" s="317"/>
      <c r="J78" s="313"/>
      <c r="K78" s="313"/>
      <c r="L78" s="313"/>
      <c r="M78" s="312"/>
    </row>
    <row r="79" spans="1:13" ht="26.25" hidden="1" x14ac:dyDescent="0.25">
      <c r="A79" s="264">
        <v>32</v>
      </c>
      <c r="B79" s="290" t="s">
        <v>1409</v>
      </c>
      <c r="C79" s="290" t="s">
        <v>1417</v>
      </c>
      <c r="D79" s="294" t="s">
        <v>1419</v>
      </c>
      <c r="E79" s="287" t="s">
        <v>1405</v>
      </c>
      <c r="F79" s="283">
        <v>3000</v>
      </c>
      <c r="G79" s="291"/>
      <c r="H79" s="291"/>
      <c r="I79" s="318"/>
      <c r="J79" s="313"/>
      <c r="K79" s="313"/>
      <c r="L79" s="313"/>
      <c r="M79" s="312"/>
    </row>
    <row r="80" spans="1:13" ht="26.25" hidden="1" x14ac:dyDescent="0.25">
      <c r="A80" s="264">
        <v>33</v>
      </c>
      <c r="B80" s="290" t="s">
        <v>1420</v>
      </c>
      <c r="C80" s="290" t="s">
        <v>1421</v>
      </c>
      <c r="D80" s="294" t="s">
        <v>1303</v>
      </c>
      <c r="E80" s="287" t="s">
        <v>1405</v>
      </c>
      <c r="F80" s="290">
        <v>450</v>
      </c>
      <c r="G80" s="291"/>
      <c r="H80" s="291"/>
      <c r="I80" s="318"/>
      <c r="J80" s="313"/>
      <c r="K80" s="313"/>
      <c r="L80" s="313"/>
      <c r="M80" s="312"/>
    </row>
    <row r="81" spans="1:13" ht="39" hidden="1" x14ac:dyDescent="0.25">
      <c r="A81" s="264">
        <v>34</v>
      </c>
      <c r="B81" s="290" t="s">
        <v>1422</v>
      </c>
      <c r="C81" s="290" t="s">
        <v>1423</v>
      </c>
      <c r="D81" s="294" t="s">
        <v>1424</v>
      </c>
      <c r="E81" s="287" t="s">
        <v>1405</v>
      </c>
      <c r="F81" s="283">
        <v>12000</v>
      </c>
      <c r="G81" s="291"/>
      <c r="H81" s="291"/>
      <c r="I81" s="318"/>
      <c r="J81" s="313"/>
      <c r="K81" s="313"/>
      <c r="L81" s="313"/>
      <c r="M81" s="312"/>
    </row>
    <row r="82" spans="1:13" hidden="1" x14ac:dyDescent="0.25">
      <c r="A82" s="264">
        <v>35</v>
      </c>
      <c r="B82" s="290" t="s">
        <v>1425</v>
      </c>
      <c r="C82" s="290" t="s">
        <v>1426</v>
      </c>
      <c r="D82" s="294" t="s">
        <v>1427</v>
      </c>
      <c r="E82" s="287" t="s">
        <v>1405</v>
      </c>
      <c r="F82" s="283">
        <v>2000</v>
      </c>
      <c r="G82" s="291"/>
      <c r="H82" s="291"/>
      <c r="I82" s="318"/>
      <c r="J82" s="313"/>
      <c r="K82" s="313"/>
      <c r="L82" s="313"/>
      <c r="M82" s="312"/>
    </row>
    <row r="83" spans="1:13" ht="26.25" hidden="1" x14ac:dyDescent="0.25">
      <c r="A83" s="264">
        <v>36</v>
      </c>
      <c r="B83" s="290" t="s">
        <v>1428</v>
      </c>
      <c r="C83" s="290"/>
      <c r="D83" s="294" t="s">
        <v>1429</v>
      </c>
      <c r="E83" s="287" t="s">
        <v>1430</v>
      </c>
      <c r="F83" s="283">
        <v>51000</v>
      </c>
      <c r="G83" s="291"/>
      <c r="H83" s="291"/>
      <c r="I83" s="318"/>
      <c r="J83" s="313"/>
      <c r="K83" s="313"/>
      <c r="L83" s="313"/>
      <c r="M83" s="312"/>
    </row>
    <row r="84" spans="1:13" hidden="1" x14ac:dyDescent="0.25">
      <c r="A84" s="264">
        <v>37</v>
      </c>
      <c r="B84" s="295" t="s">
        <v>1431</v>
      </c>
      <c r="C84" s="267" t="s">
        <v>1432</v>
      </c>
      <c r="D84" s="257"/>
      <c r="E84" s="267" t="s">
        <v>130</v>
      </c>
      <c r="F84" s="267">
        <v>1500</v>
      </c>
      <c r="G84" s="257"/>
      <c r="H84" s="257"/>
      <c r="I84" s="317"/>
      <c r="J84" s="313"/>
      <c r="K84" s="313"/>
      <c r="L84" s="313"/>
      <c r="M84" s="312"/>
    </row>
    <row r="85" spans="1:13" ht="26.25" hidden="1" x14ac:dyDescent="0.25">
      <c r="A85" s="264">
        <v>38</v>
      </c>
      <c r="B85" s="296" t="s">
        <v>1433</v>
      </c>
      <c r="C85" s="297" t="s">
        <v>1434</v>
      </c>
      <c r="D85" s="298"/>
      <c r="E85" s="297" t="s">
        <v>130</v>
      </c>
      <c r="F85" s="267">
        <v>170</v>
      </c>
      <c r="G85" s="257"/>
      <c r="H85" s="257"/>
      <c r="I85" s="317"/>
      <c r="J85" s="313"/>
      <c r="K85" s="313"/>
      <c r="L85" s="313"/>
      <c r="M85" s="312"/>
    </row>
    <row r="86" spans="1:13" hidden="1" x14ac:dyDescent="0.25">
      <c r="A86" s="621" t="s">
        <v>1528</v>
      </c>
      <c r="B86" s="622"/>
      <c r="C86" s="622"/>
      <c r="D86" s="622"/>
      <c r="E86" s="622"/>
      <c r="F86" s="623"/>
      <c r="G86" s="257"/>
      <c r="H86" s="257"/>
      <c r="I86" s="317"/>
      <c r="J86" s="313"/>
      <c r="K86" s="313"/>
      <c r="L86" s="313"/>
      <c r="M86" s="312"/>
    </row>
    <row r="87" spans="1:13" hidden="1" x14ac:dyDescent="0.25">
      <c r="A87" s="615" t="s">
        <v>1519</v>
      </c>
      <c r="B87" s="616"/>
      <c r="C87" s="616"/>
      <c r="D87" s="616"/>
      <c r="E87" s="616"/>
      <c r="F87" s="616"/>
      <c r="G87" s="616"/>
      <c r="H87" s="616"/>
      <c r="I87" s="616"/>
      <c r="J87" s="617"/>
      <c r="K87" s="313"/>
      <c r="L87" s="313"/>
      <c r="M87" s="312"/>
    </row>
    <row r="88" spans="1:13" hidden="1" x14ac:dyDescent="0.25">
      <c r="A88" s="299" t="s">
        <v>1478</v>
      </c>
      <c r="B88" s="618" t="s">
        <v>1435</v>
      </c>
      <c r="C88" s="619"/>
      <c r="D88" s="619"/>
      <c r="E88" s="620"/>
      <c r="F88" s="300"/>
      <c r="G88" s="253"/>
      <c r="H88" s="253"/>
      <c r="I88" s="316"/>
      <c r="J88" s="311"/>
      <c r="K88" s="311"/>
      <c r="L88" s="311"/>
      <c r="M88" s="310"/>
    </row>
    <row r="89" spans="1:13" ht="26.25" hidden="1" x14ac:dyDescent="0.25">
      <c r="A89" s="301">
        <v>1</v>
      </c>
      <c r="B89" s="262" t="s">
        <v>1436</v>
      </c>
      <c r="C89" s="287" t="s">
        <v>1437</v>
      </c>
      <c r="D89" s="287"/>
      <c r="E89" s="287"/>
      <c r="F89" s="285">
        <v>38000</v>
      </c>
      <c r="G89" s="257"/>
      <c r="H89" s="257"/>
      <c r="I89" s="317"/>
      <c r="J89" s="313"/>
      <c r="K89" s="313"/>
      <c r="L89" s="313"/>
      <c r="M89" s="312"/>
    </row>
    <row r="90" spans="1:13" ht="51.75" hidden="1" x14ac:dyDescent="0.25">
      <c r="A90" s="301">
        <v>2</v>
      </c>
      <c r="B90" s="266" t="s">
        <v>1438</v>
      </c>
      <c r="C90" s="274" t="s">
        <v>1439</v>
      </c>
      <c r="D90" s="274" t="s">
        <v>1440</v>
      </c>
      <c r="E90" s="274" t="s">
        <v>167</v>
      </c>
      <c r="F90" s="285">
        <v>6</v>
      </c>
      <c r="G90" s="257"/>
      <c r="H90" s="257"/>
      <c r="I90" s="317"/>
      <c r="J90" s="313"/>
      <c r="K90" s="313"/>
      <c r="L90" s="313"/>
      <c r="M90" s="312"/>
    </row>
    <row r="91" spans="1:13" hidden="1" x14ac:dyDescent="0.25">
      <c r="A91" s="621" t="s">
        <v>1441</v>
      </c>
      <c r="B91" s="622"/>
      <c r="C91" s="622"/>
      <c r="D91" s="622"/>
      <c r="E91" s="622"/>
      <c r="F91" s="623"/>
      <c r="G91" s="257"/>
      <c r="H91" s="257"/>
      <c r="I91" s="317"/>
      <c r="J91" s="313"/>
      <c r="K91" s="313"/>
      <c r="L91" s="313"/>
      <c r="M91" s="312"/>
    </row>
    <row r="92" spans="1:13" hidden="1" x14ac:dyDescent="0.25">
      <c r="A92" s="615" t="s">
        <v>1519</v>
      </c>
      <c r="B92" s="616"/>
      <c r="C92" s="616"/>
      <c r="D92" s="616"/>
      <c r="E92" s="616"/>
      <c r="F92" s="616"/>
      <c r="G92" s="616"/>
      <c r="H92" s="616"/>
      <c r="I92" s="616"/>
      <c r="J92" s="617"/>
      <c r="K92" s="313"/>
      <c r="L92" s="313"/>
      <c r="M92" s="312"/>
    </row>
    <row r="93" spans="1:13" hidden="1" x14ac:dyDescent="0.25">
      <c r="A93" s="248" t="s">
        <v>1479</v>
      </c>
      <c r="B93" s="618" t="s">
        <v>1442</v>
      </c>
      <c r="C93" s="619"/>
      <c r="D93" s="619"/>
      <c r="E93" s="620"/>
      <c r="F93" s="252"/>
      <c r="G93" s="253"/>
      <c r="H93" s="253"/>
      <c r="I93" s="316"/>
      <c r="J93" s="311"/>
      <c r="K93" s="311"/>
      <c r="L93" s="311"/>
      <c r="M93" s="310"/>
    </row>
    <row r="94" spans="1:13" ht="39" hidden="1" x14ac:dyDescent="0.25">
      <c r="A94" s="276">
        <v>1</v>
      </c>
      <c r="B94" s="274" t="s">
        <v>1443</v>
      </c>
      <c r="C94" s="274"/>
      <c r="D94" s="274" t="s">
        <v>1444</v>
      </c>
      <c r="E94" s="274" t="s">
        <v>1445</v>
      </c>
      <c r="F94" s="274" t="s">
        <v>1446</v>
      </c>
      <c r="G94" s="274" t="s">
        <v>1567</v>
      </c>
      <c r="H94" s="257" t="s">
        <v>1552</v>
      </c>
      <c r="I94" s="317" t="s">
        <v>1546</v>
      </c>
      <c r="J94" s="313">
        <v>1.25</v>
      </c>
      <c r="K94" s="313">
        <f>J94*270</f>
        <v>337.5</v>
      </c>
      <c r="L94" s="313">
        <f>K94*1.21</f>
        <v>408.375</v>
      </c>
      <c r="M94" s="312"/>
    </row>
    <row r="95" spans="1:13" ht="39" hidden="1" x14ac:dyDescent="0.25">
      <c r="A95" s="276">
        <v>2</v>
      </c>
      <c r="B95" s="274" t="s">
        <v>1447</v>
      </c>
      <c r="C95" s="274"/>
      <c r="D95" s="274" t="s">
        <v>1444</v>
      </c>
      <c r="E95" s="274" t="s">
        <v>1445</v>
      </c>
      <c r="F95" s="274" t="s">
        <v>1446</v>
      </c>
      <c r="G95" s="274" t="s">
        <v>1568</v>
      </c>
      <c r="H95" s="257" t="s">
        <v>1552</v>
      </c>
      <c r="I95" s="317" t="s">
        <v>1546</v>
      </c>
      <c r="J95" s="313">
        <v>1.2</v>
      </c>
      <c r="K95" s="313">
        <f>J95*270</f>
        <v>324</v>
      </c>
      <c r="L95" s="313">
        <f>K95*1.21</f>
        <v>392.03999999999996</v>
      </c>
      <c r="M95" s="312"/>
    </row>
    <row r="96" spans="1:13" ht="26.25" hidden="1" x14ac:dyDescent="0.25">
      <c r="A96" s="276">
        <v>3</v>
      </c>
      <c r="B96" s="274" t="s">
        <v>290</v>
      </c>
      <c r="C96" s="274"/>
      <c r="D96" s="274" t="s">
        <v>1448</v>
      </c>
      <c r="E96" s="274" t="s">
        <v>1449</v>
      </c>
      <c r="F96" s="274" t="s">
        <v>1450</v>
      </c>
      <c r="G96" s="274" t="s">
        <v>1566</v>
      </c>
      <c r="H96" s="257" t="s">
        <v>1552</v>
      </c>
      <c r="I96" s="317" t="s">
        <v>1546</v>
      </c>
      <c r="J96" s="313">
        <v>1.5</v>
      </c>
      <c r="K96" s="313">
        <f>J96*60</f>
        <v>90</v>
      </c>
      <c r="L96" s="313">
        <f>K96*1.21</f>
        <v>108.89999999999999</v>
      </c>
      <c r="M96" s="312"/>
    </row>
    <row r="97" spans="1:13" ht="26.25" hidden="1" x14ac:dyDescent="0.25">
      <c r="A97" s="276">
        <v>4</v>
      </c>
      <c r="B97" s="274" t="s">
        <v>290</v>
      </c>
      <c r="C97" s="274"/>
      <c r="D97" s="274" t="s">
        <v>1451</v>
      </c>
      <c r="E97" s="274" t="s">
        <v>1449</v>
      </c>
      <c r="F97" s="274" t="s">
        <v>1450</v>
      </c>
      <c r="G97" s="274" t="s">
        <v>1565</v>
      </c>
      <c r="H97" s="257" t="s">
        <v>1552</v>
      </c>
      <c r="I97" s="317" t="s">
        <v>1546</v>
      </c>
      <c r="J97" s="313">
        <v>2.9</v>
      </c>
      <c r="K97" s="313">
        <f>J97*60</f>
        <v>174</v>
      </c>
      <c r="L97" s="313">
        <f>K97*1.21</f>
        <v>210.54</v>
      </c>
      <c r="M97" s="312"/>
    </row>
    <row r="98" spans="1:13" hidden="1" x14ac:dyDescent="0.25">
      <c r="A98" s="611" t="s">
        <v>1539</v>
      </c>
      <c r="B98" s="612"/>
      <c r="C98" s="612"/>
      <c r="D98" s="612"/>
      <c r="E98" s="612"/>
      <c r="F98" s="613"/>
      <c r="G98" s="257"/>
      <c r="H98" s="257"/>
      <c r="I98" s="317"/>
      <c r="J98" s="313"/>
      <c r="K98" s="313"/>
      <c r="L98" s="313"/>
      <c r="M98" s="312"/>
    </row>
    <row r="99" spans="1:13" hidden="1" x14ac:dyDescent="0.25">
      <c r="A99" s="615" t="s">
        <v>1519</v>
      </c>
      <c r="B99" s="616"/>
      <c r="C99" s="616"/>
      <c r="D99" s="616"/>
      <c r="E99" s="616"/>
      <c r="F99" s="616"/>
      <c r="G99" s="616"/>
      <c r="H99" s="616"/>
      <c r="I99" s="616"/>
      <c r="J99" s="617"/>
      <c r="K99" s="313">
        <f>K94+K95+K96+K97</f>
        <v>925.5</v>
      </c>
      <c r="L99" s="313">
        <f>L97+L96+L95+L94</f>
        <v>1119.855</v>
      </c>
      <c r="M99" s="312"/>
    </row>
    <row r="100" spans="1:13" hidden="1" x14ac:dyDescent="0.25">
      <c r="A100" s="248" t="s">
        <v>1480</v>
      </c>
      <c r="B100" s="618" t="s">
        <v>1452</v>
      </c>
      <c r="C100" s="619"/>
      <c r="D100" s="619"/>
      <c r="E100" s="620"/>
      <c r="F100" s="252"/>
      <c r="G100" s="253"/>
      <c r="H100" s="253"/>
      <c r="I100" s="316"/>
      <c r="J100" s="311"/>
      <c r="K100" s="311"/>
      <c r="L100" s="311"/>
      <c r="M100" s="310"/>
    </row>
    <row r="101" spans="1:13" ht="39" hidden="1" x14ac:dyDescent="0.25">
      <c r="A101" s="276">
        <v>1</v>
      </c>
      <c r="B101" s="274" t="s">
        <v>1453</v>
      </c>
      <c r="C101" s="302" t="s">
        <v>1454</v>
      </c>
      <c r="D101" s="275" t="s">
        <v>1455</v>
      </c>
      <c r="E101" s="274" t="s">
        <v>167</v>
      </c>
      <c r="F101" s="274">
        <v>6</v>
      </c>
      <c r="G101" s="257"/>
      <c r="H101" s="257"/>
      <c r="I101" s="317"/>
      <c r="J101" s="313"/>
      <c r="K101" s="313"/>
      <c r="L101" s="313"/>
      <c r="M101" s="312"/>
    </row>
    <row r="102" spans="1:13" hidden="1" x14ac:dyDescent="0.25">
      <c r="A102" s="621" t="s">
        <v>1456</v>
      </c>
      <c r="B102" s="622"/>
      <c r="C102" s="622"/>
      <c r="D102" s="622"/>
      <c r="E102" s="622"/>
      <c r="F102" s="623"/>
      <c r="G102" s="257"/>
      <c r="H102" s="257"/>
      <c r="I102" s="317"/>
      <c r="J102" s="313"/>
      <c r="K102" s="313"/>
      <c r="L102" s="313"/>
      <c r="M102" s="312"/>
    </row>
    <row r="103" spans="1:13" ht="15" hidden="1" customHeight="1" x14ac:dyDescent="0.25">
      <c r="A103" s="611" t="s">
        <v>1534</v>
      </c>
      <c r="B103" s="612"/>
      <c r="C103" s="612"/>
      <c r="D103" s="612"/>
      <c r="E103" s="612"/>
      <c r="F103" s="613"/>
      <c r="G103" s="257"/>
      <c r="H103" s="257"/>
      <c r="I103" s="317"/>
      <c r="J103" s="313"/>
      <c r="K103" s="313"/>
      <c r="L103" s="313"/>
      <c r="M103" s="312"/>
    </row>
    <row r="104" spans="1:13" hidden="1" x14ac:dyDescent="0.25">
      <c r="A104" s="615" t="s">
        <v>1519</v>
      </c>
      <c r="B104" s="616"/>
      <c r="C104" s="616"/>
      <c r="D104" s="616"/>
      <c r="E104" s="616"/>
      <c r="F104" s="616"/>
      <c r="G104" s="616"/>
      <c r="H104" s="616"/>
      <c r="I104" s="616"/>
      <c r="J104" s="617"/>
      <c r="K104" s="313"/>
      <c r="L104" s="313"/>
      <c r="M104" s="312"/>
    </row>
    <row r="105" spans="1:13" x14ac:dyDescent="0.25">
      <c r="A105" s="248" t="s">
        <v>1481</v>
      </c>
      <c r="B105" s="625" t="s">
        <v>1457</v>
      </c>
      <c r="C105" s="626"/>
      <c r="D105" s="626"/>
      <c r="E105" s="627"/>
      <c r="F105" s="300"/>
      <c r="G105" s="253"/>
      <c r="H105" s="253"/>
      <c r="I105" s="316"/>
      <c r="J105" s="311"/>
      <c r="K105" s="311"/>
      <c r="L105" s="311"/>
      <c r="M105" s="310"/>
    </row>
    <row r="106" spans="1:13" ht="26.25" x14ac:dyDescent="0.25">
      <c r="A106" s="276">
        <v>1</v>
      </c>
      <c r="B106" s="274" t="s">
        <v>1458</v>
      </c>
      <c r="C106" s="302" t="s">
        <v>1459</v>
      </c>
      <c r="D106" s="275" t="s">
        <v>1460</v>
      </c>
      <c r="E106" s="274" t="s">
        <v>167</v>
      </c>
      <c r="F106" s="274">
        <v>7</v>
      </c>
      <c r="G106" s="302" t="s">
        <v>1571</v>
      </c>
      <c r="H106" s="257" t="s">
        <v>1570</v>
      </c>
      <c r="I106" s="365"/>
      <c r="J106" s="313">
        <v>32</v>
      </c>
      <c r="K106" s="313">
        <f>J106*7</f>
        <v>224</v>
      </c>
      <c r="L106" s="313">
        <f>K106*1.12</f>
        <v>250.88000000000002</v>
      </c>
      <c r="M106" s="312"/>
    </row>
    <row r="107" spans="1:13" ht="26.25" x14ac:dyDescent="0.25">
      <c r="A107" s="276">
        <v>2</v>
      </c>
      <c r="B107" s="274" t="s">
        <v>1461</v>
      </c>
      <c r="C107" s="302" t="s">
        <v>1462</v>
      </c>
      <c r="D107" s="275" t="s">
        <v>1463</v>
      </c>
      <c r="E107" s="274" t="s">
        <v>167</v>
      </c>
      <c r="F107" s="303">
        <v>24</v>
      </c>
      <c r="G107" s="302" t="s">
        <v>1569</v>
      </c>
      <c r="H107" s="257" t="s">
        <v>1570</v>
      </c>
      <c r="I107" s="365"/>
      <c r="J107" s="313">
        <v>10.5</v>
      </c>
      <c r="K107" s="313">
        <f>J107*F107</f>
        <v>252</v>
      </c>
      <c r="L107" s="313">
        <f>K107*1.12</f>
        <v>282.24</v>
      </c>
      <c r="M107" s="312"/>
    </row>
    <row r="108" spans="1:13" x14ac:dyDescent="0.25">
      <c r="A108" s="621" t="s">
        <v>1464</v>
      </c>
      <c r="B108" s="622"/>
      <c r="C108" s="622"/>
      <c r="D108" s="622"/>
      <c r="E108" s="622"/>
      <c r="F108" s="623"/>
      <c r="G108" s="257"/>
      <c r="H108" s="257"/>
      <c r="I108" s="365"/>
      <c r="J108" s="313"/>
      <c r="K108" s="313"/>
      <c r="L108" s="313"/>
      <c r="M108" s="312"/>
    </row>
    <row r="109" spans="1:13" ht="15" customHeight="1" x14ac:dyDescent="0.25">
      <c r="A109" s="611" t="s">
        <v>285</v>
      </c>
      <c r="B109" s="612"/>
      <c r="C109" s="612"/>
      <c r="D109" s="612"/>
      <c r="E109" s="612"/>
      <c r="F109" s="613"/>
      <c r="G109" s="257"/>
      <c r="H109" s="257"/>
      <c r="I109" s="365"/>
      <c r="J109" s="313"/>
      <c r="K109" s="313"/>
      <c r="L109" s="313"/>
      <c r="M109" s="312"/>
    </row>
    <row r="110" spans="1:13" x14ac:dyDescent="0.25">
      <c r="A110" s="615" t="s">
        <v>1519</v>
      </c>
      <c r="B110" s="616"/>
      <c r="C110" s="616"/>
      <c r="D110" s="616"/>
      <c r="E110" s="616"/>
      <c r="F110" s="616"/>
      <c r="G110" s="616"/>
      <c r="H110" s="616"/>
      <c r="I110" s="616"/>
      <c r="J110" s="617"/>
      <c r="K110" s="313">
        <f>K106+K107</f>
        <v>476</v>
      </c>
      <c r="L110" s="313">
        <f>L106+L107</f>
        <v>533.12</v>
      </c>
      <c r="M110" s="312"/>
    </row>
    <row r="111" spans="1:13" hidden="1" x14ac:dyDescent="0.25">
      <c r="A111" s="248" t="s">
        <v>1482</v>
      </c>
      <c r="B111" s="618" t="s">
        <v>1465</v>
      </c>
      <c r="C111" s="619"/>
      <c r="D111" s="619"/>
      <c r="E111" s="620"/>
      <c r="F111" s="304"/>
      <c r="G111" s="253"/>
      <c r="H111" s="253"/>
      <c r="I111" s="316"/>
      <c r="J111" s="311"/>
      <c r="K111" s="311"/>
      <c r="L111" s="311"/>
      <c r="M111" s="310"/>
    </row>
    <row r="112" spans="1:13" ht="204" hidden="1" x14ac:dyDescent="0.25">
      <c r="A112" s="276">
        <v>1</v>
      </c>
      <c r="B112" s="303" t="s">
        <v>1466</v>
      </c>
      <c r="C112" s="305" t="s">
        <v>1467</v>
      </c>
      <c r="D112" s="306" t="s">
        <v>1468</v>
      </c>
      <c r="E112" s="274" t="s">
        <v>167</v>
      </c>
      <c r="F112" s="274">
        <v>36</v>
      </c>
      <c r="G112" s="305" t="s">
        <v>1572</v>
      </c>
      <c r="H112" s="302" t="s">
        <v>1573</v>
      </c>
      <c r="I112" s="303" t="s">
        <v>1574</v>
      </c>
      <c r="J112" s="313">
        <v>39</v>
      </c>
      <c r="K112" s="313">
        <f>J112*F112</f>
        <v>1404</v>
      </c>
      <c r="L112" s="313">
        <f>K112*1.21</f>
        <v>1698.84</v>
      </c>
      <c r="M112" s="312"/>
    </row>
    <row r="113" spans="1:13" hidden="1" x14ac:dyDescent="0.25">
      <c r="A113" s="624" t="s">
        <v>1469</v>
      </c>
      <c r="B113" s="624"/>
      <c r="C113" s="624"/>
      <c r="D113" s="624"/>
      <c r="E113" s="624"/>
      <c r="F113" s="624"/>
      <c r="G113" s="257"/>
      <c r="H113" s="257"/>
      <c r="I113" s="317"/>
      <c r="J113" s="313"/>
      <c r="K113" s="313"/>
      <c r="L113" s="313"/>
      <c r="M113" s="312"/>
    </row>
    <row r="114" spans="1:13" hidden="1" x14ac:dyDescent="0.25">
      <c r="A114" s="611" t="s">
        <v>1534</v>
      </c>
      <c r="B114" s="612"/>
      <c r="C114" s="612"/>
      <c r="D114" s="612"/>
      <c r="E114" s="612"/>
      <c r="F114" s="613"/>
      <c r="G114" s="257"/>
      <c r="H114" s="257"/>
      <c r="I114" s="317"/>
      <c r="J114" s="313"/>
      <c r="K114" s="313"/>
      <c r="L114" s="313"/>
      <c r="M114" s="312"/>
    </row>
    <row r="115" spans="1:13" hidden="1" x14ac:dyDescent="0.25">
      <c r="A115" s="615" t="s">
        <v>1519</v>
      </c>
      <c r="B115" s="616"/>
      <c r="C115" s="616"/>
      <c r="D115" s="616"/>
      <c r="E115" s="616"/>
      <c r="F115" s="616"/>
      <c r="G115" s="616"/>
      <c r="H115" s="616"/>
      <c r="I115" s="616"/>
      <c r="J115" s="617"/>
      <c r="K115" s="313">
        <f>K112</f>
        <v>1404</v>
      </c>
      <c r="L115" s="313">
        <f>L112</f>
        <v>1698.84</v>
      </c>
      <c r="M115" s="312"/>
    </row>
    <row r="116" spans="1:13" hidden="1" x14ac:dyDescent="0.25"/>
    <row r="117" spans="1:13" hidden="1" x14ac:dyDescent="0.25"/>
    <row r="118" spans="1:13" hidden="1" x14ac:dyDescent="0.25"/>
    <row r="119" spans="1:13" hidden="1" x14ac:dyDescent="0.25"/>
    <row r="120" spans="1:13" hidden="1" x14ac:dyDescent="0.25">
      <c r="C120" s="116"/>
      <c r="D120" s="116"/>
      <c r="E120" s="336"/>
      <c r="F120" s="336" t="s">
        <v>1701</v>
      </c>
    </row>
    <row r="121" spans="1:13" hidden="1" x14ac:dyDescent="0.25">
      <c r="C121" s="116"/>
      <c r="D121" s="116"/>
      <c r="E121" s="336"/>
      <c r="F121" s="336" t="s">
        <v>1702</v>
      </c>
    </row>
    <row r="122" spans="1:13" hidden="1" x14ac:dyDescent="0.25">
      <c r="C122" s="116"/>
      <c r="D122" s="116"/>
      <c r="E122" s="336"/>
      <c r="F122" s="336" t="s">
        <v>1703</v>
      </c>
    </row>
    <row r="123" spans="1:13" hidden="1" x14ac:dyDescent="0.25">
      <c r="C123" s="116"/>
      <c r="D123" s="116"/>
      <c r="E123" s="336"/>
      <c r="F123" s="336"/>
    </row>
    <row r="124" spans="1:13" hidden="1" x14ac:dyDescent="0.25">
      <c r="C124" s="116" t="s">
        <v>1704</v>
      </c>
      <c r="D124" s="116"/>
      <c r="E124" s="336"/>
      <c r="F124" s="336"/>
    </row>
    <row r="125" spans="1:13" hidden="1" x14ac:dyDescent="0.25">
      <c r="C125" s="116"/>
      <c r="D125" s="116"/>
      <c r="E125" s="336"/>
      <c r="F125" s="336"/>
    </row>
  </sheetData>
  <mergeCells count="41">
    <mergeCell ref="A2:M2"/>
    <mergeCell ref="A9:J9"/>
    <mergeCell ref="B25:E25"/>
    <mergeCell ref="B29:E29"/>
    <mergeCell ref="B36:E36"/>
    <mergeCell ref="A20:J20"/>
    <mergeCell ref="A5:A8"/>
    <mergeCell ref="B11:C11"/>
    <mergeCell ref="A10:J10"/>
    <mergeCell ref="A115:J115"/>
    <mergeCell ref="A16:J16"/>
    <mergeCell ref="A21:J21"/>
    <mergeCell ref="A24:J24"/>
    <mergeCell ref="A28:J28"/>
    <mergeCell ref="A35:J35"/>
    <mergeCell ref="A45:J45"/>
    <mergeCell ref="A113:F113"/>
    <mergeCell ref="A103:F103"/>
    <mergeCell ref="B105:E105"/>
    <mergeCell ref="A108:F108"/>
    <mergeCell ref="A109:F109"/>
    <mergeCell ref="B111:E111"/>
    <mergeCell ref="B88:E88"/>
    <mergeCell ref="A91:F91"/>
    <mergeCell ref="A86:F86"/>
    <mergeCell ref="A114:F114"/>
    <mergeCell ref="H1:L1"/>
    <mergeCell ref="A87:J87"/>
    <mergeCell ref="A92:J92"/>
    <mergeCell ref="A99:J99"/>
    <mergeCell ref="A104:J104"/>
    <mergeCell ref="A110:J110"/>
    <mergeCell ref="B93:E93"/>
    <mergeCell ref="A98:F98"/>
    <mergeCell ref="B100:E100"/>
    <mergeCell ref="A102:F102"/>
    <mergeCell ref="A44:F44"/>
    <mergeCell ref="B46:E46"/>
    <mergeCell ref="A63:F63"/>
    <mergeCell ref="B17:E17"/>
    <mergeCell ref="B22:E22"/>
  </mergeCells>
  <pageMargins left="0.70866141732283472" right="0.70866141732283472" top="0.74803149606299213" bottom="0.74803149606299213" header="0.31496062992125984" footer="0.31496062992125984"/>
  <pageSetup paperSize="9" scale="59" fitToHeight="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4</vt:i4>
      </vt:variant>
    </vt:vector>
  </HeadingPairs>
  <TitlesOfParts>
    <vt:vector size="4" baseType="lpstr">
      <vt:lpstr>Medicīnas preces</vt:lpstr>
      <vt:lpstr>Dezinfekcijas līdzekļi</vt:lpstr>
      <vt:lpstr>Medikamenti</vt:lpstr>
      <vt:lpstr>Laboratorija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Inita</dc:creator>
  <cp:lastModifiedBy>Aija Neimane</cp:lastModifiedBy>
  <cp:lastPrinted>2019-02-11T14:11:10Z</cp:lastPrinted>
  <dcterms:created xsi:type="dcterms:W3CDTF">2015-11-02T09:53:27Z</dcterms:created>
  <dcterms:modified xsi:type="dcterms:W3CDTF">2019-02-11T14:23:15Z</dcterms:modified>
</cp:coreProperties>
</file>