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2"/>
  </bookViews>
  <sheets>
    <sheet name="Medicīnas preces" sheetId="1" r:id="rId1"/>
    <sheet name="Dezinfekcijas līdzekļi" sheetId="2" r:id="rId2"/>
    <sheet name="Medikamenti" sheetId="3" r:id="rId3"/>
    <sheet name="Laboratorija" sheetId="4" r:id="rId4"/>
  </sheets>
  <definedNames>
    <definedName name="_xlnm._FilterDatabase" localSheetId="2" hidden="1">'Medikamenti'!$I$1:$I$65536</definedName>
  </definedNames>
  <calcPr fullCalcOnLoad="1"/>
</workbook>
</file>

<file path=xl/sharedStrings.xml><?xml version="1.0" encoding="utf-8"?>
<sst xmlns="http://schemas.openxmlformats.org/spreadsheetml/2006/main" count="3420" uniqueCount="2056">
  <si>
    <t>A/S RECIPE PLUS</t>
  </si>
  <si>
    <t>Id.Nr.TS 2018/5</t>
  </si>
  <si>
    <t>Tehniskā specifikācija/Finanšu piedāvājums - Medicīnas preces</t>
  </si>
  <si>
    <t>Iep. Daļas Nr.</t>
  </si>
  <si>
    <t>Nosaukums</t>
  </si>
  <si>
    <t>Tehniskā specifikācija</t>
  </si>
  <si>
    <t>Izmērs</t>
  </si>
  <si>
    <t>Forma</t>
  </si>
  <si>
    <t>Minimālais nepieciešamais daudzums 36 mēnešos</t>
  </si>
  <si>
    <t>Ražotājs/ valsts,   preces nosaukums</t>
  </si>
  <si>
    <t>Preces   apraksts</t>
  </si>
  <si>
    <t xml:space="preserve">CE                    reģ. Nr. </t>
  </si>
  <si>
    <t>Preces kods ražotāja katalogā</t>
  </si>
  <si>
    <t>Vienas vienības cena, EUR bez PVN</t>
  </si>
  <si>
    <t>Cena par formu</t>
  </si>
  <si>
    <t>Summa par daudzumu EUR bez PVN</t>
  </si>
  <si>
    <t>Summa par daudzumu EUR ar PVN</t>
  </si>
  <si>
    <t>Komentāri</t>
  </si>
  <si>
    <t>1. daļa</t>
  </si>
  <si>
    <t>Sterilie  komplekti   un operāciju materiāli 33140000-3</t>
  </si>
  <si>
    <t>Standarta universālais komplekts sterils</t>
  </si>
  <si>
    <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r>
      <rPr>
        <b/>
        <sz val="10"/>
        <rFont val="Times New Roman"/>
        <family val="1"/>
      </rPr>
      <t>1.</t>
    </r>
    <r>
      <rPr>
        <sz val="10"/>
        <rFont val="Times New Roman"/>
        <family val="1"/>
      </rPr>
      <t>1</t>
    </r>
    <r>
      <rPr>
        <b/>
        <sz val="10"/>
        <rFont val="Times New Roman"/>
        <family val="1"/>
      </rPr>
      <t xml:space="preserve"> </t>
    </r>
    <r>
      <rPr>
        <sz val="10"/>
        <rFont val="Times New Roman"/>
        <family val="1"/>
      </rPr>
      <t>Meijo instrumentu galda pārklājs 79x145</t>
    </r>
  </si>
  <si>
    <t>kompl.</t>
  </si>
  <si>
    <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r>
      <rPr>
        <b/>
        <sz val="10"/>
        <rFont val="Times New Roman"/>
        <family val="1"/>
      </rPr>
      <t>2</t>
    </r>
    <r>
      <rPr>
        <sz val="10"/>
        <rFont val="Times New Roman"/>
        <family val="1"/>
      </rPr>
      <t xml:space="preserve">.2 pašlīpošie dvieļi 90x75cm-4 kārtas </t>
    </r>
  </si>
  <si>
    <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r>
      <rPr>
        <b/>
        <sz val="10"/>
        <rFont val="Times New Roman"/>
        <family val="1"/>
      </rPr>
      <t>3</t>
    </r>
    <r>
      <rPr>
        <sz val="10"/>
        <rFont val="Times New Roman"/>
        <family val="1"/>
      </rPr>
      <t xml:space="preserve">..4  dvieļi 19x25cm </t>
    </r>
  </si>
  <si>
    <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r>
      <rPr>
        <b/>
        <sz val="10"/>
        <rFont val="Times New Roman"/>
        <family val="1"/>
      </rPr>
      <t>4</t>
    </r>
    <r>
      <rPr>
        <sz val="10"/>
        <rFont val="Times New Roman"/>
        <family val="1"/>
      </rPr>
      <t>.1 Oper. līplenta 9x49cm</t>
    </r>
  </si>
  <si>
    <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r>
      <rPr>
        <b/>
        <sz val="10"/>
        <rFont val="Times New Roman"/>
        <family val="1"/>
      </rPr>
      <t>5</t>
    </r>
    <r>
      <rPr>
        <sz val="10"/>
        <rFont val="Times New Roman"/>
        <family val="1"/>
      </rPr>
      <t>. 1 pašlīpošais palags 175x175cm-4 kārtas</t>
    </r>
  </si>
  <si>
    <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r>
      <rPr>
        <b/>
        <sz val="10"/>
        <rFont val="Times New Roman"/>
        <family val="1"/>
      </rPr>
      <t>6</t>
    </r>
    <r>
      <rPr>
        <sz val="10"/>
        <rFont val="Times New Roman"/>
        <family val="1"/>
      </rPr>
      <t>. 1 pašlīpošais palags 150x240cm-4 kārtas</t>
    </r>
  </si>
  <si>
    <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r>
      <rPr>
        <b/>
        <sz val="10"/>
        <rFont val="Times New Roman"/>
        <family val="1"/>
      </rPr>
      <t>7</t>
    </r>
    <r>
      <rPr>
        <sz val="10"/>
        <rFont val="Times New Roman"/>
        <family val="1"/>
      </rPr>
      <t>.instrumentu galda pārklājs 150x190cm-1gab</t>
    </r>
  </si>
  <si>
    <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r>
      <rPr>
        <b/>
        <sz val="10"/>
        <rFont val="Times New Roman"/>
        <family val="1"/>
      </rPr>
      <t>8</t>
    </r>
    <r>
      <rPr>
        <sz val="10"/>
        <rFont val="Times New Roman"/>
        <family val="1"/>
      </rPr>
      <t>.Polietilēna  iepakojums rūpnieciski pakots. Ne mazāk kā 3 pašlīpošas komplekta identifikācijas uzlīmes. Marķējums latviešu valodā. CE marķēts.</t>
    </r>
  </si>
  <si>
    <t>9. Trīskārtu drošības iepakojums- transportkaste, komplekta kaste, polietilēna iepakojums (8.punkts)</t>
  </si>
  <si>
    <t>Komplekts gūžas operācijām sterils</t>
  </si>
  <si>
    <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r>
      <rPr>
        <b/>
        <sz val="10"/>
        <rFont val="Times New Roman"/>
        <family val="1"/>
      </rPr>
      <t>1</t>
    </r>
    <r>
      <rPr>
        <sz val="10"/>
        <rFont val="Times New Roman"/>
        <family val="1"/>
      </rPr>
      <t>.1Meijo instrumentu galda pārklājs- stiprināts 79x145-1gab</t>
    </r>
  </si>
  <si>
    <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r>
      <rPr>
        <b/>
        <sz val="10"/>
        <rFont val="Times New Roman"/>
        <family val="1"/>
      </rPr>
      <t>2</t>
    </r>
    <r>
      <rPr>
        <sz val="10"/>
        <rFont val="Times New Roman"/>
        <family val="1"/>
      </rPr>
      <t>. 4 Dvieļi 19x25-4gab</t>
    </r>
  </si>
  <si>
    <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r>
      <rPr>
        <b/>
        <sz val="10"/>
        <rFont val="Times New Roman"/>
        <family val="1"/>
      </rPr>
      <t>3</t>
    </r>
    <r>
      <rPr>
        <sz val="10"/>
        <rFont val="Times New Roman"/>
        <family val="1"/>
      </rPr>
      <t>. 2 pašlīpošie dvieļi 75x90cm- 4 kārtas</t>
    </r>
  </si>
  <si>
    <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r>
      <rPr>
        <b/>
        <sz val="10"/>
        <rFont val="Times New Roman"/>
        <family val="1"/>
      </rPr>
      <t xml:space="preserve">4. </t>
    </r>
    <r>
      <rPr>
        <sz val="10"/>
        <rFont val="Times New Roman"/>
        <family val="1"/>
      </rPr>
      <t xml:space="preserve">1 Instrumentu </t>
    </r>
    <r>
      <rPr>
        <b/>
        <sz val="10"/>
        <rFont val="Times New Roman"/>
        <family val="1"/>
      </rPr>
      <t>g</t>
    </r>
    <r>
      <rPr>
        <sz val="10"/>
        <rFont val="Times New Roman"/>
        <family val="1"/>
      </rPr>
      <t>alda pārklājs 150x190 cm</t>
    </r>
  </si>
  <si>
    <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r>
      <rPr>
        <b/>
        <sz val="10"/>
        <rFont val="Times New Roman"/>
        <family val="1"/>
      </rPr>
      <t>5.</t>
    </r>
    <r>
      <rPr>
        <sz val="10"/>
        <rFont val="Times New Roman"/>
        <family val="1"/>
      </rPr>
      <t>1 Zeķveida pārklājs32x120cm, šķidrumu necaurlaidīgs</t>
    </r>
  </si>
  <si>
    <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r>
      <rPr>
        <b/>
        <sz val="10"/>
        <rFont val="Times New Roman"/>
        <family val="1"/>
      </rPr>
      <t>6</t>
    </r>
    <r>
      <rPr>
        <sz val="10"/>
        <rFont val="Times New Roman"/>
        <family val="1"/>
      </rPr>
      <t xml:space="preserve">. 3 operāciju  līplentas 9x49cm </t>
    </r>
  </si>
  <si>
    <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r>
      <rPr>
        <b/>
        <sz val="10"/>
        <rFont val="Times New Roman"/>
        <family val="1"/>
      </rPr>
      <t>7</t>
    </r>
    <r>
      <rPr>
        <sz val="10"/>
        <rFont val="Times New Roman"/>
        <family val="1"/>
      </rPr>
      <t>.  1  šķeltais palags 200x260cm ar šķēlumu 20x120cm- 4 kārtas</t>
    </r>
  </si>
  <si>
    <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r>
      <rPr>
        <b/>
        <sz val="10"/>
        <rFont val="Times New Roman"/>
        <family val="1"/>
      </rPr>
      <t>8</t>
    </r>
    <r>
      <rPr>
        <sz val="10"/>
        <rFont val="Times New Roman"/>
        <family val="1"/>
      </rPr>
      <t>. 1 pašlīpošs operāciju  palags 175x240cm- 4 kārtas</t>
    </r>
  </si>
  <si>
    <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r>
      <rPr>
        <b/>
        <sz val="10"/>
        <rFont val="Times New Roman"/>
        <family val="1"/>
      </rPr>
      <t>9.</t>
    </r>
    <r>
      <rPr>
        <sz val="10"/>
        <rFont val="Times New Roman"/>
        <family val="1"/>
      </rPr>
      <t>. 1 pārklājs ar līpošu malu175x175</t>
    </r>
  </si>
  <si>
    <r>
      <t xml:space="preserve">10. </t>
    </r>
    <r>
      <rPr>
        <sz val="10"/>
        <rFont val="Times New Roman"/>
        <family val="1"/>
      </rPr>
      <t>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marķēts.10. Polietilēna  iepakojums rūpnieciski pakots. Ne mazāk kā 3 pašlīpošas komplekta identifikācijas uzlīmes. Marķējums latviešu valodā. CE marķēts.</t>
    </r>
  </si>
  <si>
    <t>11.Trīskārtu drošības iepakojums- transportkaste, komplekta kaste, polietilēna iepakojums 10.punkts)</t>
  </si>
  <si>
    <t xml:space="preserve">Komlekts ekstremitāšu operācijām, sterils                   </t>
  </si>
  <si>
    <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r>
      <rPr>
        <b/>
        <sz val="10"/>
        <rFont val="Times New Roman"/>
        <family val="1"/>
      </rPr>
      <t>1</t>
    </r>
    <r>
      <rPr>
        <sz val="10"/>
        <rFont val="Times New Roman"/>
        <family val="1"/>
      </rPr>
      <t>. 1 Meijo instrumentu galda pārklājs 3-4 kārtasstiprināts 79x145,absorb. 65x85cm</t>
    </r>
  </si>
  <si>
    <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r>
      <rPr>
        <b/>
        <sz val="10"/>
        <rFont val="Times New Roman"/>
        <family val="1"/>
      </rPr>
      <t xml:space="preserve">2. </t>
    </r>
    <r>
      <rPr>
        <sz val="10"/>
        <rFont val="Times New Roman"/>
        <family val="1"/>
      </rPr>
      <t>Pārklājs-dvielis ar pašlīpošu malu 75x75cm- 4 kārtas</t>
    </r>
  </si>
  <si>
    <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r>
      <rPr>
        <b/>
        <sz val="10"/>
        <rFont val="Times New Roman"/>
        <family val="1"/>
      </rPr>
      <t>3</t>
    </r>
    <r>
      <rPr>
        <sz val="10"/>
        <rFont val="Times New Roman"/>
        <family val="1"/>
      </rPr>
      <t>. 4 dvieļi 18x25cm</t>
    </r>
  </si>
  <si>
    <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r>
      <rPr>
        <b/>
        <sz val="10"/>
        <rFont val="Times New Roman"/>
        <family val="1"/>
      </rPr>
      <t>4</t>
    </r>
    <r>
      <rPr>
        <sz val="10"/>
        <rFont val="Times New Roman"/>
        <family val="1"/>
      </rPr>
      <t>. 2 operāciju līplentas 9x49cm</t>
    </r>
  </si>
  <si>
    <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r>
      <rPr>
        <b/>
        <sz val="10"/>
        <rFont val="Times New Roman"/>
        <family val="1"/>
      </rPr>
      <t xml:space="preserve">5. 2 </t>
    </r>
    <r>
      <rPr>
        <sz val="10"/>
        <rFont val="Times New Roman"/>
        <family val="1"/>
      </rPr>
      <t>instrumentu galda pārklāji 3-4 kārtas, 150x190cm</t>
    </r>
  </si>
  <si>
    <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r>
      <rPr>
        <b/>
        <sz val="10"/>
        <rFont val="Times New Roman"/>
        <family val="1"/>
      </rPr>
      <t>6</t>
    </r>
    <r>
      <rPr>
        <sz val="10"/>
        <rFont val="Times New Roman"/>
        <family val="1"/>
      </rPr>
      <t>. 1  pārklājs ar elastīgas gumijas 7cm atveri 230x315cm- 4 kārtas</t>
    </r>
  </si>
  <si>
    <t>7. Polietilēna  iepakojums rūpnieciski pakots. Ne mazāk kā 3 pašlīpošas komplekta identifikācijas uzlīmes. Marķējums latviešu valodā. CE marķēts.</t>
  </si>
  <si>
    <t>8.Trīskārtu drošības iepakojums- transportkaste, komplekta kaste, polietilēna iepakojums 7.punkts)</t>
  </si>
  <si>
    <r>
      <t xml:space="preserve">1. </t>
    </r>
    <r>
      <rPr>
        <sz val="10"/>
        <rFont val="Times New Roman"/>
        <family val="1"/>
      </rPr>
      <t>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65x85cm1. 1 Majo galda pārklājs 79x145cm,absorb. 65x85cm</t>
    </r>
  </si>
  <si>
    <r>
      <t xml:space="preserve">2. </t>
    </r>
    <r>
      <rPr>
        <sz val="10"/>
        <rFont val="Times New Roman"/>
        <family val="1"/>
      </rPr>
      <t>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18x25cm2. 2 roku dvieļi 18x25cm</t>
    </r>
  </si>
  <si>
    <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r>
      <rPr>
        <b/>
        <sz val="10"/>
        <rFont val="Times New Roman"/>
        <family val="1"/>
      </rPr>
      <t xml:space="preserve">3. </t>
    </r>
    <r>
      <rPr>
        <sz val="10"/>
        <rFont val="Times New Roman"/>
        <family val="1"/>
      </rPr>
      <t>1 op. līplenta 9x49cm</t>
    </r>
  </si>
  <si>
    <t>Kraniotomijas komplekts</t>
  </si>
  <si>
    <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r>
      <rPr>
        <b/>
        <sz val="10"/>
        <rFont val="Times New Roman"/>
        <family val="1"/>
      </rPr>
      <t xml:space="preserve">4. </t>
    </r>
    <r>
      <rPr>
        <sz val="10"/>
        <rFont val="Times New Roman"/>
        <family val="1"/>
      </rPr>
      <t>4 dvieļi ar pašlīpošu malu 50x50cm- 4 kārtas</t>
    </r>
  </si>
  <si>
    <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r>
      <rPr>
        <b/>
        <sz val="10"/>
        <rFont val="Times New Roman"/>
        <family val="1"/>
      </rPr>
      <t>5.</t>
    </r>
    <r>
      <rPr>
        <sz val="10"/>
        <rFont val="Times New Roman"/>
        <family val="1"/>
      </rPr>
      <t xml:space="preserve"> 1 kraniotomijas pārklājs 230x290cm,incīzijas lauks 30x20cm ar šķidruma savākšanas kabatu</t>
    </r>
  </si>
  <si>
    <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r>
      <rPr>
        <b/>
        <sz val="10"/>
        <rFont val="Times New Roman"/>
        <family val="1"/>
      </rPr>
      <t xml:space="preserve">6. </t>
    </r>
    <r>
      <rPr>
        <sz val="10"/>
        <rFont val="Times New Roman"/>
        <family val="1"/>
      </rPr>
      <t>1 galda pārklājs 150x190cm,absorb. 75x190cm</t>
    </r>
  </si>
  <si>
    <t>Standarta aizsardzības ķirurģiskais halāts, sterils</t>
  </si>
  <si>
    <r>
      <t xml:space="preserve">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iepakojums.1.Šķidrumu necaurlaidīgs 2 kārtu  materiāls. Pārklājoša muguras daļa, kakla aizdarei viena gara līplente, trikotāžas roku manšetes,  polieilēna </t>
    </r>
    <r>
      <rPr>
        <u val="single"/>
        <sz val="10"/>
        <color indexed="8"/>
        <rFont val="Times New Roman"/>
        <family val="1"/>
      </rPr>
      <t>vakuuma</t>
    </r>
    <r>
      <rPr>
        <sz val="10"/>
        <color indexed="8"/>
        <rFont val="Times New Roman"/>
        <family val="1"/>
      </rPr>
      <t xml:space="preserve">  iepakojums.</t>
    </r>
  </si>
  <si>
    <t>XL -L 145 cm</t>
  </si>
  <si>
    <t>gab</t>
  </si>
  <si>
    <t xml:space="preserve"> 2.polieilēna vakuuma  iepakojums, rūpnieciski pakots</t>
  </si>
  <si>
    <t>3.Trīskārtu drošības iepakojums- transportkaste, komplekta kaste, polietilēna iepakojums 1.punkts)</t>
  </si>
  <si>
    <r>
      <t xml:space="preserve">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 1.Šķidrumu necaurlaidīgs 2 kārtu  materiāls.Pārklājošu muguras daļu, kakla aizdarei viena gara līplente, trikotāžas roku manšetes, polieilēna </t>
    </r>
    <r>
      <rPr>
        <u val="single"/>
        <sz val="10"/>
        <color indexed="8"/>
        <rFont val="Times New Roman"/>
        <family val="1"/>
      </rPr>
      <t>vakuuma</t>
    </r>
    <r>
      <rPr>
        <sz val="10"/>
        <color indexed="8"/>
        <rFont val="Times New Roman"/>
        <family val="1"/>
      </rPr>
      <t xml:space="preserve"> iepakojums.</t>
    </r>
  </si>
  <si>
    <t>LL-130 cm</t>
  </si>
  <si>
    <t>Zeķveida pārklājs</t>
  </si>
  <si>
    <t xml:space="preserve">sterils, polietilēna iepakojums. Trīskārtu drošības iepakojums- transportkaste, komplekta kaste, polietilēna iepakojums. </t>
  </si>
  <si>
    <t>22x75cm;32x120cm</t>
  </si>
  <si>
    <t>Cepurveida pārklājs aparātiem</t>
  </si>
  <si>
    <r>
      <t xml:space="preserve">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sterils, polietilēna </t>
    </r>
    <r>
      <rPr>
        <u val="single"/>
        <sz val="10"/>
        <rFont val="Times New Roman"/>
        <family val="1"/>
      </rPr>
      <t xml:space="preserve">vakuuma </t>
    </r>
    <r>
      <rPr>
        <sz val="10"/>
        <rFont val="Times New Roman"/>
        <family val="1"/>
      </rPr>
      <t xml:space="preserve">iepakojums. Trīskārtu drošības iepakojums- transportkaste, komplekta kaste, polietilēna iepakojums. </t>
    </r>
  </si>
  <si>
    <t xml:space="preserve">150cm </t>
  </si>
  <si>
    <t>Trubu/vadu pārklājs</t>
  </si>
  <si>
    <r>
      <t xml:space="preserve">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sterils, atvērts gals, polietilēna </t>
    </r>
    <r>
      <rPr>
        <u val="single"/>
        <sz val="10"/>
        <rFont val="Times New Roman"/>
        <family val="1"/>
      </rPr>
      <t>vakuuma</t>
    </r>
    <r>
      <rPr>
        <sz val="10"/>
        <rFont val="Times New Roman"/>
        <family val="1"/>
      </rPr>
      <t xml:space="preserve"> iepakojums.Trīskārtu drošības iepakojums- transportkaste, komplekta kaste, polietilēna iepakojums. </t>
    </r>
  </si>
  <si>
    <t>15x250cm</t>
  </si>
  <si>
    <t>Sūkņa un Diatermijas soma</t>
  </si>
  <si>
    <t xml:space="preserve">sterila, pašlīpošs, divas kabatas. Polietilēna iepakojums. Trīskārtu drošības iepakojums- transportkaste, komplekta kaste, polietilēna iepakojums. </t>
  </si>
  <si>
    <t>40x35cm</t>
  </si>
  <si>
    <t xml:space="preserve">Pārklājs </t>
  </si>
  <si>
    <t>sterils, 3 kārtas, polietilēna iepakojums. Trīskārtu drošības iepakojums- transportkaste, komplekta kaste, polietilēna iepakojums.</t>
  </si>
  <si>
    <t>120x150cm, atvere 5x7cm</t>
  </si>
  <si>
    <t xml:space="preserve"> sterils, 50 cm x 60 cm ,neausts, pašlīpoša atvere. Polietilēna iepakojums. Trīskārtu drošības iepakojums- transportkaste, komplekta kaste, polietilēna iepakojums.</t>
  </si>
  <si>
    <t xml:space="preserve"> 50cm x 6 cm atvere 6 cm x 8 cm. </t>
  </si>
  <si>
    <t>Instrumentu galda pārklājs sterils</t>
  </si>
  <si>
    <t>sterils,3 kārtas. Polietilēna iepakojums. Trīskārtu drošības iepakojums- transportkaste, komplekta kaste, polietilēna iepakojums.</t>
  </si>
  <si>
    <t xml:space="preserve"> 75x90cm</t>
  </si>
  <si>
    <t>Pārklājs-dvielis ar pašlīpošu malu</t>
  </si>
  <si>
    <t>sterils, pārklājs 3-4 kārtas,līpmala 25cm,sterils. Polietilēna iepakojums. Trīskārtu drošības iepakojums- transportkaste, komplekta kaste, polietilēna iepakojums.</t>
  </si>
  <si>
    <t xml:space="preserve"> 90x75</t>
  </si>
  <si>
    <t>Pārklājs-palags ar pašlīpošu malu</t>
  </si>
  <si>
    <t>sterils, pārklājs vismaz 3 kārtu, polietilēna iepakojums. Trīskārtu drošības iepakojums- transportkaste, komplekta kaste, polietilēna iepakojums.</t>
  </si>
  <si>
    <t xml:space="preserve">175x150cm. </t>
  </si>
  <si>
    <t xml:space="preserve">Instrumentu galda pārklājs </t>
  </si>
  <si>
    <t>sterils,  absorbējošais slānis 75x150. Polietilēna iepakojums. Trīskārtu drošības iepakojums- transportkaste, komplekta kaste, polietilēna iepakojums.</t>
  </si>
  <si>
    <t>100x150cm,</t>
  </si>
  <si>
    <t>Operāciju lampu rokturu pārklājs</t>
  </si>
  <si>
    <r>
      <t xml:space="preserve">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 sterils, polietilēna </t>
    </r>
    <r>
      <rPr>
        <u val="single"/>
        <sz val="10"/>
        <rFont val="Times New Roman"/>
        <family val="1"/>
      </rPr>
      <t>vakuuma</t>
    </r>
    <r>
      <rPr>
        <sz val="10"/>
        <rFont val="Times New Roman"/>
        <family val="1"/>
      </rPr>
      <t xml:space="preserve"> iepakojums. Trīskārtu drošības iepakojums- transportkaste, komplekta kaste, polietilēna iepakojums.</t>
    </r>
  </si>
  <si>
    <t>Ø3.0cm x7.5cm</t>
  </si>
  <si>
    <t>Salvetes</t>
  </si>
  <si>
    <t>Ķirurģijas, nesterilas. 40g, neaustas.-100 salvetes papīra iepakojumā. Trīskārtu drošības iepakojums- transporta kaste, polietlēns un papīrs.</t>
  </si>
  <si>
    <t>10x10cm</t>
  </si>
  <si>
    <t>iepak.</t>
  </si>
  <si>
    <t>Marles,nesterila,12 kārtas- 100 salvetes iepakojumā. Trīskārtu drošības iepakojums- transporta kaste, polietlēns un papīrs.</t>
  </si>
  <si>
    <t>10x20</t>
  </si>
  <si>
    <t>Marles 12 kārtas,sterilas 5gab iepakojumā. Trīskārtu  drošības iepakojums- transporta kaste, polietlēns un papīrs.</t>
  </si>
  <si>
    <t>10x60</t>
  </si>
  <si>
    <t>iep.</t>
  </si>
  <si>
    <t>Kirurģiski dvieļi</t>
  </si>
  <si>
    <t>Neausta materiala, nesterili  ar Rtg.jūtīgu  diegu;  40g Trīskārtu  drošības iepakojums- transporta kaste, polietlēns un papīrs.</t>
  </si>
  <si>
    <t>40x60</t>
  </si>
  <si>
    <t xml:space="preserve">Tampons </t>
  </si>
  <si>
    <t>Neausta materiāla tampons, nesterils, ar apstrādātām sānu malām. Trīskārtu  drošības iepakojumstransporta kaste, papīra kaste  un polietilēns.</t>
  </si>
  <si>
    <t>S</t>
  </si>
  <si>
    <t>Paraugi-1. un 5.poz-1.gab.</t>
  </si>
  <si>
    <t>Kopā:</t>
  </si>
  <si>
    <t>2. daļa</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</si>
  <si>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</si>
  <si>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</si>
  <si>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</si>
  <si>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</si>
  <si>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3. daļa</t>
  </si>
  <si>
    <t>Anti- bakteriāli kājslauķi</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</si>
  <si>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</si>
  <si>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115x90cm</t>
  </si>
  <si>
    <t>4. daļa</t>
  </si>
  <si>
    <t>Sistēmas un šļirces</t>
  </si>
  <si>
    <t>I/V sistēma</t>
  </si>
  <si>
    <t>IV sistēma, sterila, ar gaisa vārstuli un dozēto pilinātāju, asa silikonizēta plastmasas adata, integrēts bakteriāls gaisa filtrs, ar Luer Lock injekciju adatu. Izmērs: 150 cm</t>
  </si>
  <si>
    <t>Vienr.liet.infūz.sist.LL N25 Jiangsu Kanghua,Ķīna</t>
  </si>
  <si>
    <t>G2 150345879 018</t>
  </si>
  <si>
    <t>Transfūziju sistēma</t>
  </si>
  <si>
    <t>Transfūziju sistēma, sterila, ar injekciju adatu, asa silikonizēta plastmasas adata, pilienu kamera elastīga, garums 80 mm, ar savienotājgredzenu pilinātāja fiksācijai, ar iebūvētu 200 µm filtru,    150 cm.</t>
  </si>
  <si>
    <t>Vienr.liet.transfūz.sist.LL N15 Jiangsu Kanghua,Ķīna</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</si>
  <si>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</si>
  <si>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</si>
  <si>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</si>
  <si>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Šļir.2ml a/a 23G/0.6x30mm N100 LS(ar g.v.) Jiangsu Kanghua,Ķīna</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</si>
  <si>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</si>
  <si>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</si>
  <si>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Šļir.5ml a/a 22G/0.7x32mm N100 LS(ar g.v.) Jiangsu Kanghua,Ķīna</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</si>
  <si>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</si>
  <si>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</si>
  <si>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Šļir.10ml a/a 21G/0.8x40mm N100 LS(ar g.v.) Jiangsu Kanghua,Ķīna</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</si>
  <si>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</si>
  <si>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</si>
  <si>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Šļir.20ml a/a 21G/0.8x40mm N50 LS(ar.g.v.) Jiangsu Kanghua,Ķīna</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</si>
  <si>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</si>
  <si>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5. daļa</t>
  </si>
  <si>
    <t>I/V katetri 33141200-2</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</si>
  <si>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</si>
  <si>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</si>
  <si>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</si>
  <si>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</si>
  <si>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</si>
  <si>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</si>
  <si>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t>6. daļa</t>
  </si>
  <si>
    <t xml:space="preserve"> Ķirurģiskās šūšanas materiāli I 33141121-4</t>
  </si>
  <si>
    <t xml:space="preserve">Diegi </t>
  </si>
  <si>
    <t>Silk, griezoša adata. Diega garums 75 cm</t>
  </si>
  <si>
    <t>3/0diegs; 3/8-25mm adata</t>
  </si>
  <si>
    <t>gb</t>
  </si>
  <si>
    <t> 1000</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</si>
  <si>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</si>
  <si>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</si>
  <si>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</si>
  <si>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</si>
  <si>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</si>
  <si>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</si>
  <si>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</si>
  <si>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</si>
  <si>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</si>
  <si>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</si>
  <si>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</si>
  <si>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</si>
  <si>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</si>
  <si>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</si>
  <si>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</si>
  <si>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</si>
  <si>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</si>
  <si>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</si>
  <si>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</si>
  <si>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</si>
  <si>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</si>
  <si>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</si>
  <si>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Polyamide, griezoša adata. Diega garums 75 cm</t>
  </si>
  <si>
    <t>4/0; 3/8-20mm</t>
  </si>
  <si>
    <t>3/0; 3/8-25mm pastiprināta adata</t>
  </si>
  <si>
    <t>2/0; 3/8-30mm pastiprināta adata</t>
  </si>
  <si>
    <t>0; 3/8-35mm pastiprināta adata</t>
  </si>
  <si>
    <t>Piezīmes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</si>
  <si>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</si>
  <si>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7. daļa</t>
  </si>
  <si>
    <t xml:space="preserve"> Ķirurģiskās šūšanas materiāli II 33141121-4</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</si>
  <si>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</si>
  <si>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</si>
  <si>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</si>
  <si>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</si>
  <si>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</si>
  <si>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</si>
  <si>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</si>
  <si>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</si>
  <si>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</si>
  <si>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</si>
  <si>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</si>
  <si>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</si>
  <si>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</si>
  <si>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</si>
  <si>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</si>
  <si>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</si>
  <si>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</si>
  <si>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</si>
  <si>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</si>
  <si>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</si>
  <si>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</si>
  <si>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</si>
  <si>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</si>
  <si>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</si>
  <si>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</si>
  <si>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</si>
  <si>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</si>
  <si>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</si>
  <si>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</si>
  <si>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8. daļa</t>
  </si>
  <si>
    <t>Ķirurģisko šuvju materiāli I 33141125-2</t>
  </si>
  <si>
    <t>Rezerves magazīnas</t>
  </si>
  <si>
    <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r>
      <rPr>
        <u val="single"/>
        <sz val="10"/>
        <rFont val="Times New Roman"/>
        <family val="1"/>
      </rPr>
      <t xml:space="preserve">Daudzreizlietojamā </t>
    </r>
    <r>
      <rPr>
        <sz val="10"/>
        <rFont val="Times New Roman"/>
        <family val="1"/>
      </rPr>
      <t>mehāniskā griezējšuvēja kasetes</t>
    </r>
    <r>
      <rPr>
        <u val="single"/>
        <sz val="10"/>
        <rFont val="Times New Roman"/>
        <family val="1"/>
      </rPr>
      <t xml:space="preserve"> </t>
    </r>
    <r>
      <rPr>
        <sz val="10"/>
        <rFont val="Times New Roman"/>
        <family val="1"/>
      </rPr>
      <t xml:space="preserve"> savietojamas         GIA Premium 50 šuvēju. (6gab. iepakojumā) </t>
    </r>
  </si>
  <si>
    <t xml:space="preserve">50-3.8           </t>
  </si>
  <si>
    <t>Šuvēju kasetes</t>
  </si>
  <si>
    <r>
      <t xml:space="preserve">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 Kasetes metāliskam </t>
    </r>
    <r>
      <rPr>
        <u val="single"/>
        <sz val="10"/>
        <rFont val="Times New Roman"/>
        <family val="1"/>
      </rPr>
      <t xml:space="preserve"> daudzkārtlietojamam </t>
    </r>
    <r>
      <rPr>
        <sz val="10"/>
        <rFont val="Times New Roman"/>
        <family val="1"/>
      </rPr>
      <t xml:space="preserve"> lineārajam  šuvējam  TA Premium (6 gab.iepakojumā)</t>
    </r>
  </si>
  <si>
    <t xml:space="preserve">55-4.8 </t>
  </si>
  <si>
    <t>Bipolāras koagulācijas instruments</t>
  </si>
  <si>
    <r>
      <t>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rokturasavietojams ar iekārtu Valleylab 150. LigaSure instrumenti konvenciālām operācijām, instrumenta garums 23cm, rotācijas leņķis 350</t>
    </r>
    <r>
      <rPr>
        <vertAlign val="superscript"/>
        <sz val="10"/>
        <rFont val="Times New Roman"/>
        <family val="1"/>
      </rPr>
      <t xml:space="preserve">0 </t>
    </r>
    <r>
      <rPr>
        <sz val="10"/>
        <rFont val="Times New Roman"/>
        <family val="1"/>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</si>
  <si>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</si>
  <si>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r>
      <t xml:space="preserve">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 xml:space="preserve">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poga:konvenciālām operācijām, </t>
    </r>
    <r>
      <rPr>
        <u val="single"/>
        <sz val="10"/>
        <rFont val="Times New Roman"/>
        <family val="1"/>
      </rPr>
      <t xml:space="preserve">vienreizlietojams </t>
    </r>
    <r>
      <rPr>
        <sz val="10"/>
        <rFont val="Times New Roman"/>
        <family val="1"/>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</si>
  <si>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t>4.1.</t>
  </si>
  <si>
    <t>Šuvējs vismaz 84 skaviņas</t>
  </si>
  <si>
    <t xml:space="preserve"> 80-4.8mm</t>
  </si>
  <si>
    <t>4.2.</t>
  </si>
  <si>
    <t>Rezerves magazīnas  vismaz 84 skaviņas</t>
  </si>
  <si>
    <t>9. daļa</t>
  </si>
  <si>
    <t>Ķirurģisko šuvju materiāli II 33141125-2</t>
  </si>
  <si>
    <t>Titāna klipu/skavu kārtridži</t>
  </si>
  <si>
    <t xml:space="preserve">Laparaskopiskie ligaklipi saderīgi ar ,,Storz" klipatoru. Klipu izmēri audu un asinsvadu liģēšanai diametrā no 2mm līdz 16mm.  Katrā kārtridžā ir 10 klipi. Klipi ir rentgencaurlaidīgi.   </t>
  </si>
  <si>
    <t>izm. M, L</t>
  </si>
  <si>
    <t>gab.</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</si>
  <si>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</si>
  <si>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</si>
  <si>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</si>
  <si>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Paraugs- 1.iepakojums</t>
  </si>
  <si>
    <t>10. daļa</t>
  </si>
  <si>
    <t>Elektrodi 33162000-3</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</si>
  <si>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</si>
  <si>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</si>
  <si>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</si>
  <si>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</si>
  <si>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</si>
  <si>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</si>
  <si>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</si>
  <si>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</si>
  <si>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Paraugs- 1. un 2.poz.- 1.gab.</t>
  </si>
  <si>
    <t>11. daļa</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</si>
  <si>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</si>
  <si>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</si>
  <si>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</si>
  <si>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</si>
  <si>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</si>
  <si>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</si>
  <si>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</si>
  <si>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</si>
  <si>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</si>
  <si>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</si>
  <si>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</si>
  <si>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</si>
  <si>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</si>
  <si>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12. daļa</t>
  </si>
  <si>
    <t>Sterilizācijas piederumi  33191000-5</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</si>
  <si>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</si>
  <si>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</si>
  <si>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100x100,     250 gab pakā</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</si>
  <si>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</si>
  <si>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</si>
  <si>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</si>
  <si>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Sterilizācijas maisi autoklāviem bez ieloces</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</si>
  <si>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</si>
  <si>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50x300 mm</t>
  </si>
  <si>
    <t>75x300 mm</t>
  </si>
  <si>
    <t>100x300mm</t>
  </si>
  <si>
    <t>Sterilizācijas maisi autoklāviem</t>
  </si>
  <si>
    <t>100x400mm</t>
  </si>
  <si>
    <t>120x300mm</t>
  </si>
  <si>
    <t>150x300mm</t>
  </si>
  <si>
    <t>150x380mm</t>
  </si>
  <si>
    <t>160x340mm</t>
  </si>
  <si>
    <t>210x400mm</t>
  </si>
  <si>
    <t>270x450mm</t>
  </si>
  <si>
    <t>Sterilizācijas maisi autoklāviem ar ieloci</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</si>
  <si>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</si>
  <si>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100x370x40mm</t>
  </si>
  <si>
    <t>Absorbējošais papīrs</t>
  </si>
  <si>
    <r>
      <t>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gāzē.īpaši blīva papīra loksne ar augstu absorbcijas pakāpi, materiāla blīvums 70 g/m</t>
    </r>
    <r>
      <rPr>
        <vertAlign val="superscript"/>
        <sz val="10"/>
        <rFont val="Times New Roman"/>
        <family val="1"/>
      </rPr>
      <t>2</t>
    </r>
    <r>
      <rPr>
        <sz val="10"/>
        <rFont val="Times New Roman"/>
        <family val="1"/>
      </rPr>
      <t>, Uz piegādes iepakojuma jābūt salasāmai informācijai par izmēriem, materiāls paredzēts pielietošanai sterilizācijas procesos piesātinātā ūdens tvaikā un etilēna oksīda gāzē.</t>
    </r>
  </si>
  <si>
    <t>40cmx55mm</t>
  </si>
  <si>
    <t>Pretputekļu maiss</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</si>
  <si>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</si>
  <si>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400x760mm</t>
  </si>
  <si>
    <t>300x500mm</t>
  </si>
  <si>
    <t>Instrumentu aizsargpaka</t>
  </si>
  <si>
    <t xml:space="preserve">Asu instrumentu aizsardzībai. Papīra pamatne ar caurspīdīgu kabatu virspusē. Uz katras aizsargpakas ir indikators EO un tvaikam. Iepakojumā nemazāk kā 100 gabali. Imēri: </t>
  </si>
  <si>
    <t>50x128mm</t>
  </si>
  <si>
    <t xml:space="preserve">Sterilizācijas rullis </t>
  </si>
  <si>
    <t>100x50mmx100m</t>
  </si>
  <si>
    <t>300x65bbx100m</t>
  </si>
  <si>
    <t>150mmx200m</t>
  </si>
  <si>
    <t>100mmx200m</t>
  </si>
  <si>
    <t>50mmx200m</t>
  </si>
  <si>
    <t>75mmx200m</t>
  </si>
  <si>
    <t>200mmx200m</t>
  </si>
  <si>
    <t>250mmx200m</t>
  </si>
  <si>
    <t>Lenta iepakojuma aizlīmēšanai, bez indikatora</t>
  </si>
  <si>
    <t>Līplenta bez  indikatoru - autoklāvam izmēri:19mm+/- 1mm x 50m</t>
  </si>
  <si>
    <t>19mmx50m</t>
  </si>
  <si>
    <t>Lenta iepakojuma aizlīmēšanai, ar indikatoru</t>
  </si>
  <si>
    <t>Līplenta ar indikatoru - autoklāvam izmēri:18mm+/- 1mm x 50m</t>
  </si>
  <si>
    <t>Paraugs- 1.poz. 5 gabali, 2.poz.-5 gabali, 3.poz.- 5 gabali, 26.poz.- 1 gab., 27.poz.- 1gab.</t>
  </si>
  <si>
    <t>13. daļa</t>
  </si>
  <si>
    <t>Rentgena filmas un ķimikālijas 33140000-3; 33696300-8</t>
  </si>
  <si>
    <t>Dentālās filmas</t>
  </si>
  <si>
    <t>Dental Intraoral Film D- 2, iepakojumā 100.</t>
  </si>
  <si>
    <t>3x4cm</t>
  </si>
  <si>
    <t>Dentālo filmu attīstītājs</t>
  </si>
  <si>
    <t>4x2l iepkojumā</t>
  </si>
  <si>
    <t>Iepak.</t>
  </si>
  <si>
    <t>Dentālo filmu fiksāža</t>
  </si>
  <si>
    <t>14. daļa</t>
  </si>
  <si>
    <t xml:space="preserve">Histoloģijas laboratorijas ķimikālijas 33696300-8 </t>
  </si>
  <si>
    <t>Formalīns</t>
  </si>
  <si>
    <t>10% šķīdums, buferēts,  pH pie 25 C- 6.8-7.2, HCHO-38-42 g/l, Na 61-71 mmol/l</t>
  </si>
  <si>
    <t>20 l kanna</t>
  </si>
  <si>
    <t>Parafīns- histovasks</t>
  </si>
  <si>
    <t>Pārslas vai granulas. Kušanas t 56-58 C</t>
  </si>
  <si>
    <t>15 kg iepak.</t>
  </si>
  <si>
    <t>Ksilols</t>
  </si>
  <si>
    <t>Hylena, kannā, izvelkams korķis 10 l kannā.</t>
  </si>
  <si>
    <t>10 l kanna</t>
  </si>
  <si>
    <t>Giemsa krāsa</t>
  </si>
  <si>
    <t>histoloģijas laboratorijai</t>
  </si>
  <si>
    <t>1-0,5 l stikla pudele</t>
  </si>
  <si>
    <t>litri</t>
  </si>
  <si>
    <t>Eozīna šķīdums spirtā</t>
  </si>
  <si>
    <t>0,2% speciālais histoloģijas laboratorijai</t>
  </si>
  <si>
    <t>1 l stikla pudele</t>
  </si>
  <si>
    <t>Stikliņu līme</t>
  </si>
  <si>
    <t>gaismas indeks 1.492 pie +20C, maz viskozs</t>
  </si>
  <si>
    <t>PET gaismas aizsargāta pudele 0.5l</t>
  </si>
  <si>
    <t>Fenols</t>
  </si>
  <si>
    <t>kristāliska karbolskābe</t>
  </si>
  <si>
    <t>1 kg stikla pudele</t>
  </si>
  <si>
    <t>Uni un Biopsijas kasetes</t>
  </si>
  <si>
    <t>Mikropreperātu kasetes biopsiju,izgatavotas no acetālpolimēra,rakstīšanas virsma 35° leņķī,var vairākkārtīgi atvērt un aizvērt</t>
  </si>
  <si>
    <t>Paraugs - 8.poz. 3gab.</t>
  </si>
  <si>
    <t>15. daļa</t>
  </si>
  <si>
    <t xml:space="preserve">Histoloģijas laboratorijas ķimikālijas I 33696300-8 </t>
  </si>
  <si>
    <t>Hematoxyiltne</t>
  </si>
  <si>
    <t>pēc Mayer, histoloģijas laboratorijai</t>
  </si>
  <si>
    <t>1l stikla pudele</t>
  </si>
  <si>
    <t>Biopsiju švammes</t>
  </si>
  <si>
    <t>Mikropreperātu kasešu švammes,materiāls no polistēra uretāna putām,iztur temperatūru no -40° līdz 121°C</t>
  </si>
  <si>
    <t>30.2x25.4x2mm</t>
  </si>
  <si>
    <t>Paraugs - 2.poz. 3gab.</t>
  </si>
  <si>
    <t>16. daļa</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</si>
  <si>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</si>
  <si>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</si>
  <si>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</si>
  <si>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</si>
  <si>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</si>
  <si>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</si>
  <si>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</si>
  <si>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</si>
  <si>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</si>
  <si>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</si>
  <si>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</si>
  <si>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</si>
  <si>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</si>
  <si>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</si>
  <si>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Epidurālās anestēzijas komlekts</t>
  </si>
  <si>
    <t xml:space="preserve">Lord šļirce 10ml, lateksu nesaturošs virzulis, Luer gals, graduēta Tuohy tipa epidurālā adata 1.3x80mm(18G) ar atdalāmiem spārniņiem, ergonomiska un caurspīdīga adatas rumba </t>
  </si>
  <si>
    <t>17. daļa</t>
  </si>
  <si>
    <t>Dozēšanas komlekti 33141626-4</t>
  </si>
  <si>
    <t>1.</t>
  </si>
  <si>
    <t xml:space="preserve">Sistēma kontrastvielu ievadīšnai </t>
  </si>
  <si>
    <t>sterila,līdz 200ml kontrastvielas ievadīšanai, saderība ar bolus injektoru Vistron CT.Ar Quik Fill tipa caurulei un 60 collu zema spiediena cauruli.</t>
  </si>
  <si>
    <t>18. daļa</t>
  </si>
  <si>
    <t>Zondes 33141641-5</t>
  </si>
  <si>
    <t>Zonde duodenālā</t>
  </si>
  <si>
    <t>sterila, ar vadītājstiegru</t>
  </si>
  <si>
    <t>CH-14-18</t>
  </si>
  <si>
    <t>Atsūcējkatetri</t>
  </si>
  <si>
    <t xml:space="preserve">,,fingertip" ,garums 52cm, kodēti ar krāsām, </t>
  </si>
  <si>
    <t>CH6-CH18</t>
  </si>
  <si>
    <t>Elpceļu atsūkšanas cietie katetri</t>
  </si>
  <si>
    <t>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2.poz.cietais atsūkšanas katetrs (atūkšanas rokturis ), ar vakuuma kontroli, paredzēts gļotu un asiņu atsūkšanai no mutes dobuma, korpuss liekts, distālais gals atraumatisks, centrāli atvērts ar sānu atverēm, konektora gals, savienojams ar savienotājcauruli 6-8mmØ  XIII.daļa 2.poz.</t>
  </si>
  <si>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</si>
  <si>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</si>
  <si>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19. daļa</t>
  </si>
  <si>
    <t>Drenāžas piederumi 33141642-2</t>
  </si>
  <si>
    <t>Silikona drena</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</si>
  <si>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</si>
  <si>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</si>
  <si>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</si>
  <si>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</si>
  <si>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</si>
  <si>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</si>
  <si>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</si>
  <si>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</si>
  <si>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</si>
  <si>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</si>
  <si>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</si>
  <si>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</si>
  <si>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</si>
  <si>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</si>
  <si>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</si>
  <si>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</si>
  <si>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</si>
  <si>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</si>
  <si>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</si>
  <si>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</si>
  <si>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</si>
  <si>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</si>
  <si>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</si>
  <si>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Paraugs- 1.poz.- 1.gab.</t>
  </si>
  <si>
    <t>20. daļa</t>
  </si>
  <si>
    <t>Anestēzija un reanimācija I 33170000-2</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</si>
  <si>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</si>
  <si>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</si>
  <si>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Absorbents</t>
  </si>
  <si>
    <t>Bezkālija, CO2-paredzēts mazu un minimālu plūsmu anestēzijai, neveido toksiskus savienojumus (CO un komponentu A)ar gāzveida anestēzijas vielām</t>
  </si>
  <si>
    <t>kg</t>
  </si>
  <si>
    <t>21. daļa</t>
  </si>
  <si>
    <t>Anestēzija un reanimācija II 33170000-2</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</si>
  <si>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</si>
  <si>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</si>
  <si>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</si>
  <si>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</si>
  <si>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22. daļa</t>
  </si>
  <si>
    <t>Anestēzija un reanimācija III 33170000-2</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</si>
  <si>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</si>
  <si>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</si>
  <si>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</si>
  <si>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</si>
  <si>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</si>
  <si>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</si>
  <si>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</si>
  <si>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</si>
  <si>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</si>
  <si>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</si>
  <si>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</si>
  <si>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23. daļa</t>
  </si>
  <si>
    <t>Infūzijas piederumi 33194120-3</t>
  </si>
  <si>
    <t>Infūzijas sistēmas</t>
  </si>
  <si>
    <r>
      <t xml:space="preserve">Sterilas.PVC nesaturošas sistēmas šķīdumu i/v ievadei izturīgā iepakojumā, komplektētas ar injekciju adatu, piemērotas </t>
    </r>
    <r>
      <rPr>
        <b/>
        <u val="single"/>
        <sz val="10"/>
        <rFont val="Times New Roman"/>
        <family val="1"/>
      </rPr>
      <t>VOLUMED</t>
    </r>
    <r>
      <rPr>
        <u val="single"/>
        <sz val="10"/>
        <rFont val="Times New Roman"/>
        <family val="1"/>
      </rPr>
      <t xml:space="preserve"> un</t>
    </r>
    <r>
      <rPr>
        <b/>
        <u val="single"/>
        <sz val="10"/>
        <rFont val="Times New Roman"/>
        <family val="1"/>
      </rPr>
      <t xml:space="preserve"> DF-12M </t>
    </r>
    <r>
      <rPr>
        <sz val="10"/>
        <rFont val="Times New Roman"/>
        <family val="1"/>
      </rPr>
      <t>(Lietuva</t>
    </r>
    <r>
      <rPr>
        <u val="single"/>
        <sz val="10"/>
        <rFont val="Times New Roman"/>
        <family val="1"/>
      </rPr>
      <t>) infuzomātiem</t>
    </r>
    <r>
      <rPr>
        <sz val="10"/>
        <rFont val="Times New Roman"/>
        <family val="1"/>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Sterilas.PVC nesaturošas sistēmas šķīdumu i/v ievadei izturīgā iepakojumā, komplektētas ar injekciju adatu, piemērotas </t>
    </r>
    <r>
      <rPr>
        <b/>
        <u val="single"/>
        <sz val="10"/>
        <rFont val="Times New Roman"/>
        <family val="1"/>
      </rPr>
      <t>VOLUMED</t>
    </r>
    <r>
      <rPr>
        <u val="single"/>
        <sz val="10"/>
        <rFont val="Times New Roman"/>
        <family val="1"/>
      </rPr>
      <t xml:space="preserve"> un</t>
    </r>
    <r>
      <rPr>
        <b/>
        <u val="single"/>
        <sz val="10"/>
        <rFont val="Times New Roman"/>
        <family val="1"/>
      </rPr>
      <t xml:space="preserve"> DF-12M </t>
    </r>
    <r>
      <rPr>
        <sz val="10"/>
        <rFont val="Times New Roman"/>
        <family val="1"/>
      </rPr>
      <t>(Lietuva</t>
    </r>
    <r>
      <rPr>
        <u val="single"/>
        <sz val="10"/>
        <rFont val="Times New Roman"/>
        <family val="1"/>
      </rPr>
      <t>) infuzomātiem</t>
    </r>
    <r>
      <rPr>
        <sz val="10"/>
        <rFont val="Times New Roman"/>
        <family val="1"/>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Sterilas.PVC nesaturošas sistēmas šķīdumu i/v ievadei izturīgā iepakojumā, komplektētas ar injekciju adatu, piemērotas </t>
    </r>
    <r>
      <rPr>
        <b/>
        <u val="single"/>
        <sz val="10"/>
        <rFont val="Times New Roman"/>
        <family val="1"/>
      </rPr>
      <t>VOLUMED</t>
    </r>
    <r>
      <rPr>
        <u val="single"/>
        <sz val="10"/>
        <rFont val="Times New Roman"/>
        <family val="1"/>
      </rPr>
      <t xml:space="preserve"> un</t>
    </r>
    <r>
      <rPr>
        <b/>
        <u val="single"/>
        <sz val="10"/>
        <rFont val="Times New Roman"/>
        <family val="1"/>
      </rPr>
      <t xml:space="preserve"> DF-12M </t>
    </r>
    <r>
      <rPr>
        <sz val="10"/>
        <rFont val="Times New Roman"/>
        <family val="1"/>
      </rPr>
      <t>(Lietuva</t>
    </r>
    <r>
      <rPr>
        <u val="single"/>
        <sz val="10"/>
        <rFont val="Times New Roman"/>
        <family val="1"/>
      </rPr>
      <t>) infuzomātiem</t>
    </r>
    <r>
      <rPr>
        <sz val="10"/>
        <rFont val="Times New Roman"/>
        <family val="1"/>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Sterilas.PVC nesaturošas sistēmas šķīdumu i/v ievadei izturīgā iepakojumā, komplektētas ar injekciju adatu, piemērotas </t>
    </r>
    <r>
      <rPr>
        <b/>
        <u val="single"/>
        <sz val="10"/>
        <rFont val="Times New Roman"/>
        <family val="1"/>
      </rPr>
      <t>VOLUMED</t>
    </r>
    <r>
      <rPr>
        <u val="single"/>
        <sz val="10"/>
        <rFont val="Times New Roman"/>
        <family val="1"/>
      </rPr>
      <t xml:space="preserve"> un</t>
    </r>
    <r>
      <rPr>
        <b/>
        <u val="single"/>
        <sz val="10"/>
        <rFont val="Times New Roman"/>
        <family val="1"/>
      </rPr>
      <t xml:space="preserve"> DF-12M </t>
    </r>
    <r>
      <rPr>
        <sz val="10"/>
        <rFont val="Times New Roman"/>
        <family val="1"/>
      </rPr>
      <t>(Lietuva</t>
    </r>
    <r>
      <rPr>
        <u val="single"/>
        <sz val="10"/>
        <rFont val="Times New Roman"/>
        <family val="1"/>
      </rPr>
      <t>) infuzomātiem</t>
    </r>
    <r>
      <rPr>
        <sz val="10"/>
        <rFont val="Times New Roman"/>
        <family val="1"/>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Sterilas.PVC nesaturošas sistēmas šķīdumu i/v ievadei izturīgā iepakojumā, komplektētas ar injekciju adatu, piemērotas </t>
    </r>
    <r>
      <rPr>
        <b/>
        <u val="single"/>
        <sz val="10"/>
        <rFont val="Times New Roman"/>
        <family val="1"/>
      </rPr>
      <t>VOLUMED</t>
    </r>
    <r>
      <rPr>
        <u val="single"/>
        <sz val="10"/>
        <rFont val="Times New Roman"/>
        <family val="1"/>
      </rPr>
      <t xml:space="preserve"> un</t>
    </r>
    <r>
      <rPr>
        <b/>
        <u val="single"/>
        <sz val="10"/>
        <rFont val="Times New Roman"/>
        <family val="1"/>
      </rPr>
      <t xml:space="preserve"> DF-12M </t>
    </r>
    <r>
      <rPr>
        <sz val="10"/>
        <rFont val="Times New Roman"/>
        <family val="1"/>
      </rPr>
      <t>(Lietuva</t>
    </r>
    <r>
      <rPr>
        <u val="single"/>
        <sz val="10"/>
        <rFont val="Times New Roman"/>
        <family val="1"/>
      </rPr>
      <t>) infuzomātiem</t>
    </r>
    <r>
      <rPr>
        <sz val="10"/>
        <rFont val="Times New Roman"/>
        <family val="1"/>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Sterilas.PVC nesaturošas sistēmas šķīdumu i/v ievadei izturīgā iepakojumā, komplektētas ar injekciju adatu, piemērotas </t>
    </r>
    <r>
      <rPr>
        <b/>
        <u val="single"/>
        <sz val="10"/>
        <rFont val="Times New Roman"/>
        <family val="1"/>
      </rPr>
      <t>VOLUMED</t>
    </r>
    <r>
      <rPr>
        <u val="single"/>
        <sz val="10"/>
        <rFont val="Times New Roman"/>
        <family val="1"/>
      </rPr>
      <t xml:space="preserve"> un</t>
    </r>
    <r>
      <rPr>
        <b/>
        <u val="single"/>
        <sz val="10"/>
        <rFont val="Times New Roman"/>
        <family val="1"/>
      </rPr>
      <t xml:space="preserve"> DF-12M </t>
    </r>
    <r>
      <rPr>
        <sz val="10"/>
        <rFont val="Times New Roman"/>
        <family val="1"/>
      </rPr>
      <t>(Lietuva</t>
    </r>
    <r>
      <rPr>
        <u val="single"/>
        <sz val="10"/>
        <rFont val="Times New Roman"/>
        <family val="1"/>
      </rPr>
      <t>) infuzomātiem</t>
    </r>
    <r>
      <rPr>
        <sz val="10"/>
        <rFont val="Times New Roman"/>
        <family val="1"/>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</si>
  <si>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24. daļa</t>
  </si>
  <si>
    <t>Medicīnas darbinieku apģērbi 33199000-1</t>
  </si>
  <si>
    <t xml:space="preserve">Cepure ar sviedru absorbējošu joslu </t>
  </si>
  <si>
    <t>Maksimāli nosedz matus arī aizmugurē, elastīga, bez lateksa, sasienama aizmugures daļā.  Cepures priekšpusē izteikta sviedrus absorbējoša   josla 5,2 cm  +/- 2cm platumā, ietverot deniņu daļu. Kartona iepakojumā ar ērti atveramu perforācijas joslu.</t>
  </si>
  <si>
    <t>M izm.</t>
  </si>
  <si>
    <t xml:space="preserve">Cepure ķirurgu </t>
  </si>
  <si>
    <t>Laiviņveida, gaisu caurlaidīga, bez lateksa, sasienama aizmugurē. Kartona iepakojumā ar ērti atveramu perforācijas joslu, dažādu krāsu.</t>
  </si>
  <si>
    <t>Māsu cepure</t>
  </si>
  <si>
    <t>Beretes forma, bez lateksa, ilgstoši saglabā formu, gaisa caurlaidīga, kartona iepakojumā ar ērti atveramu perforācijas joslu, dažādu krāsu. Izmēri: M (diametrs 48cm +/-3cm), L (diametrs 52cm +/-3cm).</t>
  </si>
  <si>
    <t>M-L izmērs</t>
  </si>
  <si>
    <t>Cimdi sterili pūderēti</t>
  </si>
  <si>
    <r>
      <t xml:space="preserve">Cimdi sterili </t>
    </r>
    <r>
      <rPr>
        <u val="single"/>
        <sz val="10"/>
        <rFont val="Times New Roman"/>
        <family val="1"/>
      </rPr>
      <t>ar pūderi</t>
    </r>
    <r>
      <rPr>
        <sz val="10"/>
        <rFont val="Times New Roman"/>
        <family val="1"/>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ar pūderi</t>
    </r>
    <r>
      <rPr>
        <sz val="10"/>
        <rFont val="Times New Roman"/>
        <family val="1"/>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ar pūderi</t>
    </r>
    <r>
      <rPr>
        <sz val="10"/>
        <rFont val="Times New Roman"/>
        <family val="1"/>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ar pūderi</t>
    </r>
    <r>
      <rPr>
        <sz val="10"/>
        <rFont val="Times New Roman"/>
        <family val="1"/>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ar pūderi</t>
    </r>
    <r>
      <rPr>
        <sz val="10"/>
        <rFont val="Times New Roman"/>
        <family val="1"/>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ar pūderi</t>
    </r>
    <r>
      <rPr>
        <sz val="10"/>
        <rFont val="Times New Roman"/>
        <family val="1"/>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</si>
  <si>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Pāri</t>
  </si>
  <si>
    <t>Cimdi sterili nepūderēti</t>
  </si>
  <si>
    <r>
      <t xml:space="preserve">Cimdi sterili </t>
    </r>
    <r>
      <rPr>
        <u val="single"/>
        <sz val="10"/>
        <rFont val="Times New Roman"/>
        <family val="1"/>
      </rPr>
      <t>bez pūdera</t>
    </r>
    <r>
      <rPr>
        <sz val="10"/>
        <rFont val="Times New Roman"/>
        <family val="1"/>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indexed="10"/>
        <rFont val="Times New Roman"/>
        <family val="1"/>
      </rPr>
      <t xml:space="preserve">. </t>
    </r>
    <r>
      <rPr>
        <sz val="10"/>
        <rFont val="Times New Roman"/>
        <family val="1"/>
      </rPr>
      <t xml:space="preserve">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bez pūdera</t>
    </r>
    <r>
      <rPr>
        <sz val="10"/>
        <rFont val="Times New Roman"/>
        <family val="1"/>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indexed="10"/>
        <rFont val="Times New Roman"/>
        <family val="1"/>
      </rPr>
      <t xml:space="preserve">. </t>
    </r>
    <r>
      <rPr>
        <sz val="10"/>
        <rFont val="Times New Roman"/>
        <family val="1"/>
      </rPr>
      <t xml:space="preserve">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bez pūdera</t>
    </r>
    <r>
      <rPr>
        <sz val="10"/>
        <rFont val="Times New Roman"/>
        <family val="1"/>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indexed="10"/>
        <rFont val="Times New Roman"/>
        <family val="1"/>
      </rPr>
      <t xml:space="preserve">. </t>
    </r>
    <r>
      <rPr>
        <sz val="10"/>
        <rFont val="Times New Roman"/>
        <family val="1"/>
      </rPr>
      <t xml:space="preserve">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bez pūdera</t>
    </r>
    <r>
      <rPr>
        <sz val="10"/>
        <rFont val="Times New Roman"/>
        <family val="1"/>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indexed="10"/>
        <rFont val="Times New Roman"/>
        <family val="1"/>
      </rPr>
      <t xml:space="preserve">. </t>
    </r>
    <r>
      <rPr>
        <sz val="10"/>
        <rFont val="Times New Roman"/>
        <family val="1"/>
      </rPr>
      <t xml:space="preserve">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bez pūdera</t>
    </r>
    <r>
      <rPr>
        <sz val="10"/>
        <rFont val="Times New Roman"/>
        <family val="1"/>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indexed="10"/>
        <rFont val="Times New Roman"/>
        <family val="1"/>
      </rPr>
      <t xml:space="preserve">. </t>
    </r>
    <r>
      <rPr>
        <sz val="10"/>
        <rFont val="Times New Roman"/>
        <family val="1"/>
      </rPr>
      <t xml:space="preserve">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kontaktinformācijai.Cimdi sterili </t>
    </r>
    <r>
      <rPr>
        <u val="single"/>
        <sz val="10"/>
        <rFont val="Times New Roman"/>
        <family val="1"/>
      </rPr>
      <t>bez pūdera</t>
    </r>
    <r>
      <rPr>
        <sz val="10"/>
        <rFont val="Times New Roman"/>
        <family val="1"/>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indexed="10"/>
        <rFont val="Times New Roman"/>
        <family val="1"/>
      </rPr>
      <t xml:space="preserve">. </t>
    </r>
    <r>
      <rPr>
        <sz val="10"/>
        <rFont val="Times New Roman"/>
        <family val="1"/>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</si>
  <si>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6-8.5 izm</t>
  </si>
  <si>
    <t>Ķirurģiska sejas maska ar ausu gumijām</t>
  </si>
  <si>
    <t>Maska ķirurģiskā bez lateksa, ar ausu gumijām un  stingru deguna skavu, sastāv no trīs kārtām, bakteriālās filtrācijas efektivitāte &gt;98%. Uz kastītes norādīta informācija par derīguma termiņu, CE marķējums un atbilstību EN14683 normai.</t>
  </si>
  <si>
    <t>Ķirurģiska sejas maska sasienama</t>
  </si>
  <si>
    <t>Maska ķirurģiskā bez lateksa, sasienama ar stingru deguna skavu, sastāv no trīs kārtām, bakteriālās filtrācijas efektivitāte &gt;98%. Uz kastītes norādīta informācija par derīguma termiņu, CE marķējums un atbilstību EN14683 normai.</t>
  </si>
  <si>
    <t>Medicīnas personāla bikses</t>
  </si>
  <si>
    <t>Neausta materiāla, garas,sienamas, vienreizlietojamas</t>
  </si>
  <si>
    <t>M-XXL</t>
  </si>
  <si>
    <t>Medicīnas personāla krekls</t>
  </si>
  <si>
    <t>Neausta materiāla ar īsām piedurknēm, vienreizlietojamas</t>
  </si>
  <si>
    <t>Paraugs- 1.poz. - 1 gab., 4.poz. 10 pāri-8.izm., 5.poz.-10 pāri-8.izm.</t>
  </si>
  <si>
    <t>25. daļa</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</si>
  <si>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</si>
  <si>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</si>
  <si>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</si>
  <si>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</si>
  <si>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26. daļa</t>
  </si>
  <si>
    <t xml:space="preserve"> Gēls 33140000-3</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</si>
  <si>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</si>
  <si>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</si>
  <si>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</si>
  <si>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Gels ultrasonogrāfijai 5000ml, EF Medica, Itālija</t>
  </si>
  <si>
    <t>GU-001-UG  Rev.02 09/2014</t>
  </si>
  <si>
    <t>61.005.20</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</si>
  <si>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</si>
  <si>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</si>
  <si>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</si>
  <si>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EKG gel 250ml, EF Medica, Itālija</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</si>
  <si>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pazušanas,tilpums 250 ml</t>
  </si>
  <si>
    <t>GE-001-EG  Rev.03 01/2017</t>
  </si>
  <si>
    <t>61.250.02</t>
  </si>
  <si>
    <t>27. daļa</t>
  </si>
  <si>
    <t xml:space="preserve"> Papīrs 33140000-3</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</si>
  <si>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</si>
  <si>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</si>
  <si>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</si>
  <si>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</si>
  <si>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</si>
  <si>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28. daļa</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</si>
  <si>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</si>
  <si>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</si>
  <si>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</si>
  <si>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</si>
  <si>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</si>
  <si>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</si>
  <si>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29. daļa</t>
  </si>
  <si>
    <t>Medicīnas palīgmateriāli 33140000-3</t>
  </si>
  <si>
    <t>Priekšmetstikli</t>
  </si>
  <si>
    <t>Ar matētu galu, slīpētām malām.</t>
  </si>
  <si>
    <t>12 M. 76X26X1mm</t>
  </si>
  <si>
    <t>Segstikliņi</t>
  </si>
  <si>
    <t>12 M. 24x50mm</t>
  </si>
  <si>
    <t>12M 24x60mm</t>
  </si>
  <si>
    <t>Paraugs- 1.poz.- 5.gab., 2.poz.-5.gab., 3.poz.-5.gab.</t>
  </si>
  <si>
    <t>30. daļa</t>
  </si>
  <si>
    <t>Palags slimnieku celšanai 33140000-3</t>
  </si>
  <si>
    <t>Palags slimnieku celšanai</t>
  </si>
  <si>
    <t>vienreizējs, neausta materiāla izm.~160x240cm, ~150kg smaguma pacelšanai, pārvietošanai</t>
  </si>
  <si>
    <t>31. daļa</t>
  </si>
  <si>
    <t>Visi pārējie izstrādājumi, kas nav terapeitiski 33695000-8</t>
  </si>
  <si>
    <r>
      <t xml:space="preserve">Izsmidzināms lubrikants </t>
    </r>
    <r>
      <rPr>
        <i/>
        <sz val="10"/>
        <color indexed="8"/>
        <rFont val="Times New Roman"/>
        <family val="1"/>
      </rPr>
      <t>Silcospray vai</t>
    </r>
    <r>
      <rPr>
        <sz val="10"/>
        <color indexed="8"/>
        <rFont val="Times New Roman"/>
        <family val="1"/>
      </rPr>
      <t xml:space="preserve"> anologsIzsmidzināms lubrikants </t>
    </r>
    <r>
      <rPr>
        <i/>
        <sz val="10"/>
        <color indexed="8"/>
        <rFont val="Times New Roman"/>
        <family val="1"/>
      </rPr>
      <t>Silcospray vai</t>
    </r>
    <r>
      <rPr>
        <sz val="10"/>
        <color indexed="8"/>
        <rFont val="Times New Roman"/>
        <family val="1"/>
      </rPr>
      <t xml:space="preserve"> anologsIzsmidzināms lubrikants </t>
    </r>
    <r>
      <rPr>
        <i/>
        <sz val="10"/>
        <color indexed="8"/>
        <rFont val="Times New Roman"/>
        <family val="1"/>
      </rPr>
      <t>Silcospray vai</t>
    </r>
    <r>
      <rPr>
        <sz val="10"/>
        <color indexed="8"/>
        <rFont val="Times New Roman"/>
        <family val="1"/>
      </rPr>
      <t xml:space="preserve"> anologsIzsmidzināms lubrikants </t>
    </r>
    <r>
      <rPr>
        <i/>
        <sz val="10"/>
        <color indexed="8"/>
        <rFont val="Times New Roman"/>
        <family val="1"/>
      </rPr>
      <t>Silcospray vai</t>
    </r>
    <r>
      <rPr>
        <sz val="10"/>
        <color indexed="8"/>
        <rFont val="Times New Roman"/>
        <family val="1"/>
      </rPr>
      <t xml:space="preserve"> anologs</t>
    </r>
  </si>
  <si>
    <t xml:space="preserve">Izsmidzināms lubrikants </t>
  </si>
  <si>
    <t xml:space="preserve">~500ml </t>
  </si>
  <si>
    <t>flakons ar izsmidzinātāju</t>
  </si>
  <si>
    <t>32. daļa</t>
  </si>
  <si>
    <t>Kaulu rekonstrukcijas saistvielas 33697110-6</t>
  </si>
  <si>
    <t>Kaulu cements un monomera šķīdums</t>
  </si>
  <si>
    <t>sterils, protezēšanas operācijām, kaulu cements ar gentamicīnu 1.0 ,   un sterils šķidrums 20ml</t>
  </si>
  <si>
    <t>40 g iepakojums</t>
  </si>
  <si>
    <t>33. daļa</t>
  </si>
  <si>
    <t>Biopsijas standziņas 33140000-3</t>
  </si>
  <si>
    <t>Endoskopiju injektors savietojams Oympus un WelchAllyn endoskopiem</t>
  </si>
  <si>
    <t>Jābūt sterilā iepakojumā un gatavam lietošanai. Jābūt viegli ievietojami endoskopā, teicamām caurduršanas spējām, lietojami gan injekcijām, gan skleroterapijai, jābūt adatas fiksācijas iespējai abās galējās pozīcijās; adatas garums 3-6mm, adatas diametrs 21-25G. Piemēroti darba kanālam 2,0-2,8 mm, instrumenta garums gastroskopijām līdz 1650-1800mm un kolonoskopijām līdz 2300mm.</t>
  </si>
  <si>
    <t>Biopsiju standziņas gastroskopijai un kolonoskopijai  savietojams Oympus un WelchAllyn endoskopiem</t>
  </si>
  <si>
    <t>Jabūt sterilā iepakojumā un gatavām lietošanai. Jābūt viegli ievietojamām endoskopā, ievadāmai daļai jābūt pārklātai ar plastikāta apvalku, iespēja paņemt biopsiju tangensiālā virzienā, kausiņiem jābūt ar lodziņiem un dažādas modifikācijas (gludas, zobainas, ar un bez adatas). Piemērotas darba kanāla diametram 2,0-3,2 mm, instrumenta garumam gastroskopijām līdz 1650-1800mm un kolonoskopijām līdz 2300mm.</t>
  </si>
  <si>
    <t>34. daļa</t>
  </si>
  <si>
    <t xml:space="preserve">Osteosintēzes plāksnes, skrūves un protēzes </t>
  </si>
  <si>
    <r>
      <t xml:space="preserve">3.5mm kortikālā skrūve
</t>
    </r>
    <r>
      <rPr>
        <sz val="10"/>
        <rFont val="Times New Roman"/>
        <family val="1"/>
      </rPr>
      <t xml:space="preserve">
3.5mm kortikālā skrūve
3.5mm kortikālā skrūve
</t>
    </r>
  </si>
  <si>
    <r>
      <t>Forma</t>
    </r>
    <r>
      <rPr>
        <sz val="10"/>
        <color indexed="8"/>
        <rFont val="Times New Roman"/>
        <family val="1"/>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r>
      <rPr>
        <u val="single"/>
        <sz val="10"/>
        <color indexed="8"/>
        <rFont val="Times New Roman"/>
        <family val="1"/>
      </rPr>
      <t>Forma</t>
    </r>
    <r>
      <rPr>
        <sz val="10"/>
        <color indexed="8"/>
        <rFont val="Times New Roman"/>
        <family val="1"/>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r>
      <rPr>
        <u val="single"/>
        <sz val="10"/>
        <color indexed="8"/>
        <rFont val="Times New Roman"/>
        <family val="1"/>
      </rPr>
      <t>Forma</t>
    </r>
    <r>
      <rPr>
        <sz val="10"/>
        <color indexed="8"/>
        <rFont val="Times New Roman"/>
        <family val="1"/>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</si>
  <si>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t>3.5mm</t>
  </si>
  <si>
    <t xml:space="preserve">4.5 mm kortikālā skrūve
4.5 mm kortikālā skrūve
4.5 mm kortikālā skrūve
</t>
  </si>
  <si>
    <r>
      <t>Forma</t>
    </r>
    <r>
      <rPr>
        <sz val="10"/>
        <color indexed="8"/>
        <rFont val="Times New Roman"/>
        <family val="1"/>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r>
      <rPr>
        <u val="single"/>
        <sz val="10"/>
        <color indexed="8"/>
        <rFont val="Times New Roman"/>
        <family val="1"/>
      </rPr>
      <t>Forma</t>
    </r>
    <r>
      <rPr>
        <sz val="10"/>
        <color indexed="8"/>
        <rFont val="Times New Roman"/>
        <family val="1"/>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r>
      <rPr>
        <u val="single"/>
        <sz val="10"/>
        <color indexed="8"/>
        <rFont val="Times New Roman"/>
        <family val="1"/>
      </rPr>
      <t>Forma</t>
    </r>
    <r>
      <rPr>
        <sz val="10"/>
        <color indexed="8"/>
        <rFont val="Times New Roman"/>
        <family val="1"/>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</si>
  <si>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t>4.5mm</t>
  </si>
  <si>
    <r>
      <t xml:space="preserve">6.5mm spongiozā skrūve (ar 16mm; 32mm un pilnu vītni)
</t>
    </r>
    <r>
      <rPr>
        <sz val="10"/>
        <rFont val="Times New Roman"/>
        <family val="1"/>
      </rPr>
      <t xml:space="preserve">
6.5mm spongiozā skrūve (ar 16mm; 32mm un pilnu vītni)
6.5mm spongiozā skrūve (ar 16mm; 32mm un pilnu vītni)
</t>
    </r>
  </si>
  <si>
    <r>
      <t>Forma -</t>
    </r>
    <r>
      <rPr>
        <sz val="10"/>
        <color indexed="8"/>
        <rFont val="Times New Roman"/>
        <family val="1"/>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r>
      <rPr>
        <u val="single"/>
        <sz val="10"/>
        <color indexed="8"/>
        <rFont val="Times New Roman"/>
        <family val="1"/>
      </rPr>
      <t>Forma -</t>
    </r>
    <r>
      <rPr>
        <sz val="10"/>
        <color indexed="8"/>
        <rFont val="Times New Roman"/>
        <family val="1"/>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r>
      <rPr>
        <u val="single"/>
        <sz val="10"/>
        <color indexed="8"/>
        <rFont val="Times New Roman"/>
        <family val="1"/>
      </rPr>
      <t>Forma -</t>
    </r>
    <r>
      <rPr>
        <sz val="10"/>
        <color indexed="8"/>
        <rFont val="Times New Roman"/>
        <family val="1"/>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</si>
  <si>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t xml:space="preserve">7.0 mm kanulētā spongiozā skrūve ar 16 un 32mm vītni. gals- pašurbjoša dizaina.
</t>
    </r>
    <r>
      <rPr>
        <sz val="10"/>
        <rFont val="Times New Roman"/>
        <family val="1"/>
      </rPr>
      <t xml:space="preserve">7.0 mm kanulētā spongiozā skrūve ar 16 un 32mm vītni. gals- pašurbjoša dizaina.
7.0 mm kanulētā spongiozā skrūve ar 16 un 32mm vītni. gals- pašurbjoša dizaina.
</t>
    </r>
  </si>
  <si>
    <r>
      <t>Forma</t>
    </r>
    <r>
      <rPr>
        <sz val="10"/>
        <color indexed="8"/>
        <rFont val="Times New Roman"/>
        <family val="1"/>
      </rPr>
      <t xml:space="preserve">- galviņa noapaļota piliena formas. Uz skrūves kāta vienlaidu regulāra vītne 16/32 mm garumā. 
Galviņas centrā sešstūra padziļinājums skrūvgriezim 3.5mm.                                                                                 </t>
    </r>
    <r>
      <rPr>
        <u val="single"/>
        <sz val="10"/>
        <color indexed="8"/>
        <rFont val="Times New Roman"/>
        <family val="1"/>
      </rPr>
      <t>Izmēri:</t>
    </r>
    <r>
      <rPr>
        <sz val="10"/>
        <color indexed="8"/>
        <rFont val="Times New Roman"/>
        <family val="1"/>
      </rPr>
      <t xml:space="preserve"> Vītnes diametrs -7.0mm. Serdes diametrs - 4.5mm. Galviņas diametrs - 8.0mm. Kanulētā urbja diametrs - 4.5mm. Skrūves kāta diametrs - 4.5mm.
Garums diapazonā no 50 - 120 mm, solis ik pa 5mm.</t>
    </r>
    <r>
      <rPr>
        <u val="single"/>
        <sz val="10"/>
        <color indexed="8"/>
        <rFont val="Times New Roman"/>
        <family val="1"/>
      </rPr>
      <t>Forma</t>
    </r>
    <r>
      <rPr>
        <sz val="10"/>
        <color indexed="8"/>
        <rFont val="Times New Roman"/>
        <family val="1"/>
      </rPr>
      <t xml:space="preserve">- galviņa noapaļota piliena formas. Uz skrūves kāta vienlaidu regulāra vītne 16/32 mm garumā. 
Galviņas centrā sešstūra padziļinājums skrūvgriezim 3.5mm.                                                                                 </t>
    </r>
    <r>
      <rPr>
        <u val="single"/>
        <sz val="10"/>
        <color indexed="8"/>
        <rFont val="Times New Roman"/>
        <family val="1"/>
      </rPr>
      <t>Izmēri:</t>
    </r>
    <r>
      <rPr>
        <sz val="10"/>
        <color indexed="8"/>
        <rFont val="Times New Roman"/>
        <family val="1"/>
      </rPr>
      <t xml:space="preserve"> Vītnes diametrs -7.0mm. Serdes diametrs - 4.5mm. Galviņas diametrs - 8.0mm. Kanulētā urbja diametrs - 4.5mm. Skrūves kāta diametrs - 4.5mm.
Garums diapazonā no 50 - 120 mm, solis ik pa 5mm.</t>
    </r>
    <r>
      <rPr>
        <u val="single"/>
        <sz val="10"/>
        <color indexed="8"/>
        <rFont val="Times New Roman"/>
        <family val="1"/>
      </rPr>
      <t>Forma</t>
    </r>
    <r>
      <rPr>
        <sz val="10"/>
        <color indexed="8"/>
        <rFont val="Times New Roman"/>
        <family val="1"/>
      </rPr>
      <t xml:space="preserve">- galviņa noapaļota piliena formas. Uz skrūves kāta vienlaidu regulāra vītne 16/32 mm garumā. 
Galviņas centrā sešstūra padziļinājums skrūvgriezim 3.5mm.                                                                                 </t>
    </r>
    <r>
      <rPr>
        <u val="single"/>
        <sz val="10"/>
        <color indexed="8"/>
        <rFont val="Times New Roman"/>
        <family val="1"/>
      </rPr>
      <t>Izmēri:</t>
    </r>
    <r>
      <rPr>
        <sz val="10"/>
        <color indexed="8"/>
        <rFont val="Times New Roman"/>
        <family val="1"/>
      </rPr>
      <t xml:space="preserve"> Vītnes diametrs -7.0mm. Serdes diametrs - 4.5mm. Galviņas diametrs - 8.0mm. Kanulētā urbja diametrs - 4.5mm. Skrūves kāta diametrs - 4.5mm.
Garums diapazonā no 50 - 120 mm, solis ik pa 5mm.</t>
    </r>
  </si>
  <si>
    <t>7.0mm</t>
  </si>
  <si>
    <r>
      <t xml:space="preserve">7.3 mm kanulētā spongiozā skrūve ar 16 un 32mm vītni - gals pašurbjoša dizaina.
</t>
    </r>
    <r>
      <rPr>
        <sz val="10"/>
        <rFont val="Times New Roman"/>
        <family val="1"/>
      </rPr>
      <t xml:space="preserve">7.3 mm kanulētā spongiozā skrūve ar 16 un 32mm vītni - gals pašurbjoša dizaina.
7.3 mm kanulētā spongiozā skrūve ar 16 un 32mm vītni - gals pašurbjoša dizaina.
</t>
    </r>
  </si>
  <si>
    <r>
      <t>Forma-</t>
    </r>
    <r>
      <rPr>
        <sz val="10"/>
        <color indexed="8"/>
        <rFont val="Times New Roman"/>
        <family val="1"/>
      </rPr>
      <t xml:space="preserve"> galviņa noapaļota piliena formas. Uz skrūves kāta vienlaidu regulāra vītne 16/32 mm garumā. Galviņas centrā sešstūra padziļinājums skrūvgriezim 3.5mm.                                                   </t>
    </r>
    <r>
      <rPr>
        <u val="single"/>
        <sz val="10"/>
        <color indexed="8"/>
        <rFont val="Times New Roman"/>
        <family val="1"/>
      </rPr>
      <t>Izmēri</t>
    </r>
    <r>
      <rPr>
        <sz val="10"/>
        <color indexed="8"/>
        <rFont val="Times New Roman"/>
        <family val="1"/>
      </rPr>
      <t>: Vītnes diametrs -7.3mm. Serdes diametrs - 4.8mm. Galviņas diametrs - 8.0mm. Kanulētā urbja diametrs - 4.5mm. Skrūves kāta diametrs - 4.5mm.Garums diapazonā no 50 - 120 mm, solis ik pa 5mm.</t>
    </r>
    <r>
      <rPr>
        <b/>
        <sz val="10"/>
        <color indexed="8"/>
        <rFont val="Times New Roman"/>
        <family val="1"/>
      </rPr>
      <t>Forma-</t>
    </r>
    <r>
      <rPr>
        <sz val="10"/>
        <color indexed="8"/>
        <rFont val="Times New Roman"/>
        <family val="1"/>
      </rPr>
      <t xml:space="preserve"> galviņa noapaļota piliena formas. Uz skrūves kāta vienlaidu regulāra vītne 16/32 mm garumā. Galviņas centrā sešstūra padziļinājums skrūvgriezim 3.5mm.                                                   </t>
    </r>
    <r>
      <rPr>
        <u val="single"/>
        <sz val="10"/>
        <color indexed="8"/>
        <rFont val="Times New Roman"/>
        <family val="1"/>
      </rPr>
      <t>Izmēri</t>
    </r>
    <r>
      <rPr>
        <sz val="10"/>
        <color indexed="8"/>
        <rFont val="Times New Roman"/>
        <family val="1"/>
      </rPr>
      <t>: Vītnes diametrs -7.3mm. Serdes diametrs - 4.8mm. Galviņas diametrs - 8.0mm. Kanulētā urbja diametrs - 4.5mm. Skrūves kāta diametrs - 4.5mm.Garums diapazonā no 50 - 120 mm, solis ik pa 5mm.</t>
    </r>
    <r>
      <rPr>
        <b/>
        <sz val="10"/>
        <color indexed="8"/>
        <rFont val="Times New Roman"/>
        <family val="1"/>
      </rPr>
      <t>Forma-</t>
    </r>
    <r>
      <rPr>
        <sz val="10"/>
        <color indexed="8"/>
        <rFont val="Times New Roman"/>
        <family val="1"/>
      </rPr>
      <t xml:space="preserve"> galviņa noapaļota piliena formas. Uz skrūves kāta vienlaidu regulāra vītne 16/32 mm garumā. Galviņas centrā sešstūra padziļinājums skrūvgriezim 3.5mm.                                                   </t>
    </r>
    <r>
      <rPr>
        <u val="single"/>
        <sz val="10"/>
        <color indexed="8"/>
        <rFont val="Times New Roman"/>
        <family val="1"/>
      </rPr>
      <t>Izmēri</t>
    </r>
    <r>
      <rPr>
        <sz val="10"/>
        <color indexed="8"/>
        <rFont val="Times New Roman"/>
        <family val="1"/>
      </rPr>
      <t>: Vītnes diametrs -7.3mm. Serdes diametrs - 4.8mm. Galviņas diametrs - 8.0mm. Kanulētā urbja diametrs - 4.5mm. Skrūves kāta diametrs - 4.5mm.Garums diapazonā no 50 - 120 mm, solis ik pa 5mm.</t>
    </r>
  </si>
  <si>
    <t>7.3mm</t>
  </si>
  <si>
    <r>
      <t xml:space="preserve">4.0 mm kanulētā spongiozā skrūve ar 16 un 32 mm vītni - gals pašurbjoša dizaina.
</t>
    </r>
    <r>
      <rPr>
        <sz val="10"/>
        <rFont val="Times New Roman"/>
        <family val="1"/>
      </rPr>
      <t xml:space="preserve">4.0 mm kanulētā spongiozā skrūve ar 16 un 32 mm vītni - gals pašurbjoša dizaina.
4.0 mm kanulētā spongiozā skrūve ar 16 un 32 mm vītni - gals pašurbjoša dizaina.
</t>
    </r>
  </si>
  <si>
    <r>
      <t>Forma</t>
    </r>
    <r>
      <rPr>
        <sz val="10"/>
        <color indexed="8"/>
        <rFont val="Times New Roman"/>
        <family val="1"/>
      </rPr>
      <t xml:space="preserve">- galviņa noapaļota piliena formas. Uz skrūves kāta vienlaidu regulāra vītne 16/32 mm garumā. Galviņas centrā sešstūra padziļinājums skrūvgriezim 2.5mm.                                                  </t>
    </r>
    <r>
      <rPr>
        <u val="single"/>
        <sz val="10"/>
        <color indexed="8"/>
        <rFont val="Times New Roman"/>
        <family val="1"/>
      </rPr>
      <t>Izmēri:</t>
    </r>
    <r>
      <rPr>
        <sz val="10"/>
        <color indexed="8"/>
        <rFont val="Times New Roman"/>
        <family val="1"/>
      </rPr>
      <t xml:space="preserve"> Vītnes diametrs  4.0 mm. Serdes diametrs - 2.5mm. Galviņas diametrs - 6.0mm. Kanulētā urbja diametrs - 3.2 mm. Skrūves kāta diametrs - 2.4mm. Garums diapazonā no 10-60 mm, solis ik pa 5mm.</t>
    </r>
    <r>
      <rPr>
        <u val="single"/>
        <sz val="10"/>
        <color indexed="8"/>
        <rFont val="Times New Roman"/>
        <family val="1"/>
      </rPr>
      <t>Forma</t>
    </r>
    <r>
      <rPr>
        <sz val="10"/>
        <color indexed="8"/>
        <rFont val="Times New Roman"/>
        <family val="1"/>
      </rPr>
      <t xml:space="preserve">- galviņa noapaļota piliena formas. Uz skrūves kāta vienlaidu regulāra vītne 16/32 mm garumā. Galviņas centrā sešstūra padziļinājums skrūvgriezim 2.5mm.                                                  </t>
    </r>
    <r>
      <rPr>
        <u val="single"/>
        <sz val="10"/>
        <color indexed="8"/>
        <rFont val="Times New Roman"/>
        <family val="1"/>
      </rPr>
      <t>Izmēri:</t>
    </r>
    <r>
      <rPr>
        <sz val="10"/>
        <color indexed="8"/>
        <rFont val="Times New Roman"/>
        <family val="1"/>
      </rPr>
      <t xml:space="preserve"> Vītnes diametrs  4.0 mm. Serdes diametrs - 2.5mm. Galviņas diametrs - 6.0mm. Kanulētā urbja diametrs - 3.2 mm. Skrūves kāta diametrs - 2.4mm. Garums diapazonā no 10-60 mm, solis ik pa 5mm.</t>
    </r>
    <r>
      <rPr>
        <u val="single"/>
        <sz val="10"/>
        <color indexed="8"/>
        <rFont val="Times New Roman"/>
        <family val="1"/>
      </rPr>
      <t>Forma</t>
    </r>
    <r>
      <rPr>
        <sz val="10"/>
        <color indexed="8"/>
        <rFont val="Times New Roman"/>
        <family val="1"/>
      </rPr>
      <t xml:space="preserve">- galviņa noapaļota piliena formas. Uz skrūves kāta vienlaidu regulāra vītne 16/32 mm garumā. Galviņas centrā sešstūra padziļinājums skrūvgriezim 2.5mm.                                                  </t>
    </r>
    <r>
      <rPr>
        <u val="single"/>
        <sz val="10"/>
        <color indexed="8"/>
        <rFont val="Times New Roman"/>
        <family val="1"/>
      </rPr>
      <t>Izmēri:</t>
    </r>
    <r>
      <rPr>
        <sz val="10"/>
        <color indexed="8"/>
        <rFont val="Times New Roman"/>
        <family val="1"/>
      </rPr>
      <t xml:space="preserve"> Vītnes diametrs  4.0 mm. Serdes diametrs - 2.5mm. Galviņas diametrs - 6.0mm. Kanulētā urbja diametrs - 3.2 mm. Skrūves kāta diametrs - 2.4mm. Garums diapazonā no 10-60 mm, solis ik pa 5mm.</t>
    </r>
  </si>
  <si>
    <t>4.0mm</t>
  </si>
  <si>
    <t>1/3 perimetra tubulārā plāksne 3.5mm skrūvēm</t>
  </si>
  <si>
    <r>
      <t xml:space="preserve">Forma </t>
    </r>
    <r>
      <rPr>
        <sz val="10"/>
        <color indexed="8"/>
        <rFont val="Times New Roman"/>
        <family val="1"/>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val="single"/>
        <sz val="10"/>
        <color indexed="8"/>
        <rFont val="Times New Roman"/>
        <family val="1"/>
      </rPr>
      <t>Izmēri:</t>
    </r>
    <r>
      <rPr>
        <sz val="10"/>
        <color indexed="8"/>
        <rFont val="Times New Roman"/>
        <family val="1"/>
      </rPr>
      <t>Platums - 9mm,Biezums - 1 mm,Attālums starp atverēm - 12mm,Plāksnes šķērsgriezuma izliekums atbilst 1/3 no 12mm liela apļa diametra.Garums atkarīgs no skrūvju atveru skaita. 2-13 atveres.</t>
    </r>
    <r>
      <rPr>
        <u val="single"/>
        <sz val="10"/>
        <color indexed="8"/>
        <rFont val="Times New Roman"/>
        <family val="1"/>
      </rPr>
      <t xml:space="preserve">Forma </t>
    </r>
    <r>
      <rPr>
        <sz val="10"/>
        <color indexed="8"/>
        <rFont val="Times New Roman"/>
        <family val="1"/>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val="single"/>
        <sz val="10"/>
        <color indexed="8"/>
        <rFont val="Times New Roman"/>
        <family val="1"/>
      </rPr>
      <t>Izmēri:</t>
    </r>
    <r>
      <rPr>
        <sz val="10"/>
        <color indexed="8"/>
        <rFont val="Times New Roman"/>
        <family val="1"/>
      </rPr>
      <t>Platums - 9mm,Biezums - 1 mm,Attālums starp atverēm - 12mm,Plāksnes šķērsgriezuma izliekums atbilst 1/3 no 12mm liela apļa diametra.Garums atkarīgs no skrūvju atveru skaita. 2-13 atveres.</t>
    </r>
    <r>
      <rPr>
        <u val="single"/>
        <sz val="10"/>
        <color indexed="8"/>
        <rFont val="Times New Roman"/>
        <family val="1"/>
      </rPr>
      <t xml:space="preserve">Forma </t>
    </r>
    <r>
      <rPr>
        <sz val="10"/>
        <color indexed="8"/>
        <rFont val="Times New Roman"/>
        <family val="1"/>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val="single"/>
        <sz val="10"/>
        <color indexed="8"/>
        <rFont val="Times New Roman"/>
        <family val="1"/>
      </rPr>
      <t>Izmēri:</t>
    </r>
    <r>
      <rPr>
        <sz val="10"/>
        <color indexed="8"/>
        <rFont val="Times New Roman"/>
        <family val="1"/>
      </rPr>
      <t>Platums - 9mm,Biezums - 1 mm,Attālums starp atverēm - 12mm,Plāksnes šķērsgriezuma izliekums atbilst 1/3 no 12mm liela apļa diametra.Garums atkarīgs no skrūvju atveru skaita. 2-13 atveres.</t>
    </r>
  </si>
  <si>
    <r>
      <t xml:space="preserve">95° DCS plāksnes.
</t>
    </r>
    <r>
      <rPr>
        <sz val="10"/>
        <rFont val="Times New Roman"/>
        <family val="1"/>
      </rPr>
      <t xml:space="preserve">
95° DCS plāksnes.
95° DCS plāksnes.
</t>
    </r>
  </si>
  <si>
    <r>
      <t xml:space="preserve">Forma </t>
    </r>
    <r>
      <rPr>
        <sz val="10"/>
        <color indexed="8"/>
        <rFont val="Times New Roman"/>
        <family val="1"/>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val="single"/>
        <sz val="10"/>
        <color indexed="8"/>
        <rFont val="Times New Roman"/>
        <family val="1"/>
      </rPr>
      <t>Plāksnes izmēri</t>
    </r>
    <r>
      <rPr>
        <sz val="10"/>
        <color indexed="8"/>
        <rFont val="Times New Roman"/>
        <family val="1"/>
      </rPr>
      <t>:Platums -16.0mm,Biezums - 6.0mm,Atveru skaits - 5-16,Attālums starp skrūvēm - 16mm.</t>
    </r>
    <r>
      <rPr>
        <u val="single"/>
        <sz val="10"/>
        <color indexed="8"/>
        <rFont val="Times New Roman"/>
        <family val="1"/>
      </rPr>
      <t xml:space="preserve">Forma </t>
    </r>
    <r>
      <rPr>
        <sz val="10"/>
        <color indexed="8"/>
        <rFont val="Times New Roman"/>
        <family val="1"/>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val="single"/>
        <sz val="10"/>
        <color indexed="8"/>
        <rFont val="Times New Roman"/>
        <family val="1"/>
      </rPr>
      <t>Plāksnes izmēri</t>
    </r>
    <r>
      <rPr>
        <sz val="10"/>
        <color indexed="8"/>
        <rFont val="Times New Roman"/>
        <family val="1"/>
      </rPr>
      <t>:Platums -16.0mm,Biezums - 6.0mm,Atveru skaits - 5-16,Attālums starp skrūvēm - 16mm.</t>
    </r>
    <r>
      <rPr>
        <u val="single"/>
        <sz val="10"/>
        <color indexed="8"/>
        <rFont val="Times New Roman"/>
        <family val="1"/>
      </rPr>
      <t xml:space="preserve">Forma </t>
    </r>
    <r>
      <rPr>
        <sz val="10"/>
        <color indexed="8"/>
        <rFont val="Times New Roman"/>
        <family val="1"/>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val="single"/>
        <sz val="10"/>
        <color indexed="8"/>
        <rFont val="Times New Roman"/>
        <family val="1"/>
      </rPr>
      <t>Plāksnes izmēri</t>
    </r>
    <r>
      <rPr>
        <sz val="10"/>
        <color indexed="8"/>
        <rFont val="Times New Roman"/>
        <family val="1"/>
      </rPr>
      <t>:Platums -16.0mm,Biezums - 6.0mm,Atveru skaits - 5-16,Attālums starp skrūvēm - 16mm.</t>
    </r>
  </si>
  <si>
    <t xml:space="preserve">135 °DHS plāksnes.
135 °DHS plāksnes.
135 °DHS plāksnes.
</t>
  </si>
  <si>
    <r>
      <t>Forma</t>
    </r>
    <r>
      <rPr>
        <sz val="10"/>
        <color indexed="8"/>
        <rFont val="Times New Roman"/>
        <family val="1"/>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val="single"/>
        <sz val="10"/>
        <color indexed="8"/>
        <rFont val="Times New Roman"/>
        <family val="1"/>
      </rPr>
      <t>Plāksnes izmēri</t>
    </r>
    <r>
      <rPr>
        <sz val="10"/>
        <color indexed="8"/>
        <rFont val="Times New Roman"/>
        <family val="1"/>
      </rPr>
      <t>:Platums -16.0mm,Biezums - 6.0mm, Atveru skaits - 2-18,Attālums starp skrūvēm - 16mm.</t>
    </r>
    <r>
      <rPr>
        <u val="single"/>
        <sz val="10"/>
        <color indexed="8"/>
        <rFont val="Times New Roman"/>
        <family val="1"/>
      </rPr>
      <t>Forma</t>
    </r>
    <r>
      <rPr>
        <sz val="10"/>
        <color indexed="8"/>
        <rFont val="Times New Roman"/>
        <family val="1"/>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val="single"/>
        <sz val="10"/>
        <color indexed="8"/>
        <rFont val="Times New Roman"/>
        <family val="1"/>
      </rPr>
      <t>Plāksnes izmēri</t>
    </r>
    <r>
      <rPr>
        <sz val="10"/>
        <color indexed="8"/>
        <rFont val="Times New Roman"/>
        <family val="1"/>
      </rPr>
      <t>:Platums -16.0mm,Biezums - 6.0mm, Atveru skaits - 2-18,Attālums starp skrūvēm - 16mm.</t>
    </r>
    <r>
      <rPr>
        <u val="single"/>
        <sz val="10"/>
        <color indexed="8"/>
        <rFont val="Times New Roman"/>
        <family val="1"/>
      </rPr>
      <t>Forma</t>
    </r>
    <r>
      <rPr>
        <sz val="10"/>
        <color indexed="8"/>
        <rFont val="Times New Roman"/>
        <family val="1"/>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val="single"/>
        <sz val="10"/>
        <color indexed="8"/>
        <rFont val="Times New Roman"/>
        <family val="1"/>
      </rPr>
      <t>Plāksnes izmēri</t>
    </r>
    <r>
      <rPr>
        <sz val="10"/>
        <color indexed="8"/>
        <rFont val="Times New Roman"/>
        <family val="1"/>
      </rPr>
      <t>:Platums -16.0mm,Biezums - 6.0mm, Atveru skaits - 2-18,Attālums starp skrūvēm - 16mm.</t>
    </r>
  </si>
  <si>
    <t xml:space="preserve">DHS/DCS skrūves. 
DHS/DCS skrūves. 
DHS/DCS skrūves. 
</t>
  </si>
  <si>
    <r>
      <t>Skrūves izmēri</t>
    </r>
    <r>
      <rPr>
        <sz val="10"/>
        <color indexed="8"/>
        <rFont val="Times New Roman"/>
        <family val="1"/>
      </rPr>
      <t>: Diametrs - 12.5mm, 
Vītnes garums - 22mm, 
Garums - no 50 - 145mm.</t>
    </r>
    <r>
      <rPr>
        <u val="single"/>
        <sz val="10"/>
        <color indexed="8"/>
        <rFont val="Times New Roman"/>
        <family val="1"/>
      </rPr>
      <t>Skrūves izmēri</t>
    </r>
    <r>
      <rPr>
        <sz val="10"/>
        <color indexed="8"/>
        <rFont val="Times New Roman"/>
        <family val="1"/>
      </rPr>
      <t>: Diametrs - 12.5mm, 
Vītnes garums - 22mm, 
Garums - no 50 - 145mm.</t>
    </r>
    <r>
      <rPr>
        <u val="single"/>
        <sz val="10"/>
        <color indexed="8"/>
        <rFont val="Times New Roman"/>
        <family val="1"/>
      </rPr>
      <t>Skrūves izmēri</t>
    </r>
    <r>
      <rPr>
        <sz val="10"/>
        <color indexed="8"/>
        <rFont val="Times New Roman"/>
        <family val="1"/>
      </rPr>
      <t>: Diametrs - 12.5mm, 
Vītnes garums - 22mm, 
Garums - no 50 - 145mm.</t>
    </r>
  </si>
  <si>
    <t xml:space="preserve">Šaurā rekonstrukcijas plāksne 3.5mm kortikālām skrūvēm.
Šaurā rekonstrukcijas plāksne 3.5mm kortikālām skrūvēm.
Šaurā rekonstrukcijas plāksne 3.5mm kortikālām skrūvēm.
</t>
  </si>
  <si>
    <r>
      <t>Izgatavošanas materiāls</t>
    </r>
    <r>
      <rPr>
        <sz val="10"/>
        <color indexed="8"/>
        <rFont val="Times New Roman"/>
        <family val="1"/>
      </rPr>
      <t xml:space="preserve"> - nerūsējošais tērauds. </t>
    </r>
    <r>
      <rPr>
        <u val="single"/>
        <sz val="10"/>
        <color indexed="8"/>
        <rFont val="Times New Roman"/>
        <family val="1"/>
      </rPr>
      <t xml:space="preserve">Izmēri:
</t>
    </r>
    <r>
      <rPr>
        <sz val="10"/>
        <color indexed="8"/>
        <rFont val="Times New Roman"/>
        <family val="1"/>
      </rPr>
      <t>Platums- 10mm,  
Biezums - 3mm,
Attālums starp atverēm - 12 mm,
Garums atkarīgs no skrūvju atveru skaita. 5-20 atveres.</t>
    </r>
    <r>
      <rPr>
        <u val="single"/>
        <sz val="10"/>
        <color indexed="8"/>
        <rFont val="Times New Roman"/>
        <family val="1"/>
      </rPr>
      <t>Izgatavošanas materiāls</t>
    </r>
    <r>
      <rPr>
        <sz val="10"/>
        <color indexed="8"/>
        <rFont val="Times New Roman"/>
        <family val="1"/>
      </rPr>
      <t xml:space="preserve"> - nerūsējošais tērauds. </t>
    </r>
    <r>
      <rPr>
        <u val="single"/>
        <sz val="10"/>
        <color indexed="8"/>
        <rFont val="Times New Roman"/>
        <family val="1"/>
      </rPr>
      <t xml:space="preserve">Izmēri:
</t>
    </r>
    <r>
      <rPr>
        <sz val="10"/>
        <color indexed="8"/>
        <rFont val="Times New Roman"/>
        <family val="1"/>
      </rPr>
      <t>Platums- 10mm,  
Biezums - 3mm,
Attālums starp atverēm - 12 mm,
Garums atkarīgs no skrūvju atveru skaita. 5-20 atveres.</t>
    </r>
    <r>
      <rPr>
        <u val="single"/>
        <sz val="10"/>
        <color indexed="8"/>
        <rFont val="Times New Roman"/>
        <family val="1"/>
      </rPr>
      <t>Izgatavošanas materiāls</t>
    </r>
    <r>
      <rPr>
        <sz val="10"/>
        <color indexed="8"/>
        <rFont val="Times New Roman"/>
        <family val="1"/>
      </rPr>
      <t xml:space="preserve"> - nerūsējošais tērauds. </t>
    </r>
    <r>
      <rPr>
        <u val="single"/>
        <sz val="10"/>
        <color indexed="8"/>
        <rFont val="Times New Roman"/>
        <family val="1"/>
      </rPr>
      <t xml:space="preserve">Izmēri:
</t>
    </r>
    <r>
      <rPr>
        <sz val="10"/>
        <color indexed="8"/>
        <rFont val="Times New Roman"/>
        <family val="1"/>
      </rPr>
      <t>Platums- 10mm,  
Biezums - 3mm,
Attālums starp atverēm - 12 mm,
Garums atkarīgs no skrūvju atveru skaita. 5-20 atveres.</t>
    </r>
  </si>
  <si>
    <r>
      <t>Šaurā DCP plāksne (dinamiskās kompresijas plāksne 4.5mm kortikālām skrūvēm, šaurā).</t>
    </r>
    <r>
      <rPr>
        <sz val="10"/>
        <rFont val="Times New Roman"/>
        <family val="1"/>
      </rPr>
      <t xml:space="preserve">   Šaurā DCP plāksne (dinamiskās kompresijas plāksne 4.5mm kortikālām skrūvēm, šaurā).   </t>
    </r>
  </si>
  <si>
    <r>
      <t xml:space="preserve">Taisnas formas plāksne ar viegli ieliektu saskarsmes virsmu ar kaulu. Plāksnē izveidotas ovālas formas atveres, kas novietotas lineāri ar "tiltu" tās vidusdaļā. Atveru dizains nodrošina savstarpeju kaulu fragmentu autokompresiju.                        </t>
    </r>
    <r>
      <rPr>
        <u val="single"/>
        <sz val="10"/>
        <color indexed="8"/>
        <rFont val="Times New Roman"/>
        <family val="1"/>
      </rPr>
      <t>Izmēri</t>
    </r>
    <r>
      <rPr>
        <sz val="10"/>
        <color indexed="8"/>
        <rFont val="Times New Roman"/>
        <family val="1"/>
      </rPr>
      <t xml:space="preserve">: platums:  12mm, biezums: 3,6mm, attālums starp atverēm:  16mmTaisnas formas plāksne ar viegli ieliektu saskarsmes virsmu ar kaulu. Plāksnē izveidotas ovālas formas atveres, kas novietotas lineāri ar "tiltu" tās vidusdaļā. Atveru dizains nodrošina savstarpeju kaulu fragmentu autokompresiju.                        </t>
    </r>
    <r>
      <rPr>
        <u val="single"/>
        <sz val="10"/>
        <color indexed="8"/>
        <rFont val="Times New Roman"/>
        <family val="1"/>
      </rPr>
      <t>Izmēri</t>
    </r>
    <r>
      <rPr>
        <sz val="10"/>
        <color indexed="8"/>
        <rFont val="Times New Roman"/>
        <family val="1"/>
      </rPr>
      <t>: platums:  12mm, biezums: 3,6mm, attālums starp atverēm:  16mm</t>
    </r>
  </si>
  <si>
    <r>
      <t>Platā DCP plāksne (dinamiskās kompresijas plāksne 4.5mm kortikālām skrūvēm, platā).</t>
    </r>
    <r>
      <rPr>
        <sz val="10"/>
        <rFont val="Times New Roman"/>
        <family val="1"/>
      </rPr>
      <t xml:space="preserve"> Platā DCP plāksne (dinamiskās kompresijas plāksne 4.5mm kortikālām skrūvēm, platā). </t>
    </r>
  </si>
  <si>
    <r>
      <t xml:space="preserve">Taisnas formas plāksne ar viegli ieliektu saskarsmes virsmu ar kaulu. Plāksnē izveidotas ovālas formas atveres, kas novietotas lineāri ar "tiltu" tās vidusdaļā. Atveru dizains nodrošina savstarpeju kaulu fragmentu autokompresiju. </t>
    </r>
    <r>
      <rPr>
        <u val="single"/>
        <sz val="10"/>
        <color indexed="8"/>
        <rFont val="Times New Roman"/>
        <family val="1"/>
      </rPr>
      <t>Izmēri</t>
    </r>
    <r>
      <rPr>
        <sz val="10"/>
        <color indexed="8"/>
        <rFont val="Times New Roman"/>
        <family val="1"/>
      </rPr>
      <t xml:space="preserve">: platums: 16mm, biezums: 4,5mm, attālums starp atverēm: 16mm.Taisnas formas plāksne ar viegli ieliektu saskarsmes virsmu ar kaulu. Plāksnē izveidotas ovālas formas atveres, kas novietotas lineāri ar "tiltu" tās vidusdaļā. Atveru dizains nodrošina savstarpeju kaulu fragmentu autokompresiju. </t>
    </r>
    <r>
      <rPr>
        <u val="single"/>
        <sz val="10"/>
        <color indexed="8"/>
        <rFont val="Times New Roman"/>
        <family val="1"/>
      </rPr>
      <t>Izmēri</t>
    </r>
    <r>
      <rPr>
        <sz val="10"/>
        <color indexed="8"/>
        <rFont val="Times New Roman"/>
        <family val="1"/>
      </rPr>
      <t>: platums: 16mm, biezums: 4,5mm, attālums starp atverēm: 16mm.</t>
    </r>
  </si>
  <si>
    <t xml:space="preserve">Šaurā LC-DCP plāksne(limitēta kontakta dinamiskās kompresijas plāksne 4.5mm kortikālām skrūvēm)
Šaurā LC-DCP plāksne(limitēta kontakta dinamiskās kompresijas plāksne 4.5mm kortikālām skrūvēm)
</t>
  </si>
  <si>
    <r>
      <t>Forma</t>
    </r>
    <r>
      <rPr>
        <sz val="10"/>
        <color indexed="8"/>
        <rFont val="Times New Roman"/>
        <family val="1"/>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val="single"/>
        <sz val="10"/>
        <color indexed="8"/>
        <rFont val="Times New Roman"/>
        <family val="1"/>
      </rPr>
      <t>Izmēri:</t>
    </r>
    <r>
      <rPr>
        <sz val="10"/>
        <color indexed="8"/>
        <rFont val="Times New Roman"/>
        <family val="1"/>
      </rPr>
      <t>Platums- 11mm,  Biezums - 4mm,Attālums starp atverēm - 13mm,Garums atkarīgs no skrūvju atveru skaita, iespējamas 6-14 atveres.</t>
    </r>
    <r>
      <rPr>
        <u val="single"/>
        <sz val="10"/>
        <color indexed="8"/>
        <rFont val="Times New Roman"/>
        <family val="1"/>
      </rPr>
      <t>Forma</t>
    </r>
    <r>
      <rPr>
        <sz val="10"/>
        <color indexed="8"/>
        <rFont val="Times New Roman"/>
        <family val="1"/>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val="single"/>
        <sz val="10"/>
        <color indexed="8"/>
        <rFont val="Times New Roman"/>
        <family val="1"/>
      </rPr>
      <t>Izmēri:</t>
    </r>
    <r>
      <rPr>
        <sz val="10"/>
        <color indexed="8"/>
        <rFont val="Times New Roman"/>
        <family val="1"/>
      </rPr>
      <t>Platums- 11mm,  Biezums - 4mm,Attālums starp atverēm - 13mm,Garums atkarīgs no skrūvju atveru skaita, iespējamas 6-14 atveres.</t>
    </r>
  </si>
  <si>
    <t xml:space="preserve">Platā LC-DCP plāknse (limitēta kontakta dinamiskās kompresijas plāksne 4.5mm kortikālām skrūvēm)
Platā LC-DCP plāknse (limitēta kontakta dinamiskās kompresijas plāksne 4.5mm kortikālām skrūvēm)
</t>
  </si>
  <si>
    <r>
      <t>Forma</t>
    </r>
    <r>
      <rPr>
        <sz val="10"/>
        <color indexed="8"/>
        <rFont val="Times New Roman"/>
        <family val="1"/>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val="single"/>
        <sz val="10"/>
        <color indexed="8"/>
        <rFont val="Times New Roman"/>
        <family val="1"/>
      </rPr>
      <t>Izmēri:</t>
    </r>
    <r>
      <rPr>
        <sz val="10"/>
        <color indexed="8"/>
        <rFont val="Times New Roman"/>
        <family val="1"/>
      </rPr>
      <t>Platums- 17.5 mm,Biezums - 6 mm,Attālums starp atverēm - 18 mm,Garums atkarīgs no skrūvju atveru skaita, iespējamas 6- 18 atveres.</t>
    </r>
    <r>
      <rPr>
        <u val="single"/>
        <sz val="10"/>
        <color indexed="8"/>
        <rFont val="Times New Roman"/>
        <family val="1"/>
      </rPr>
      <t>Forma</t>
    </r>
    <r>
      <rPr>
        <sz val="10"/>
        <color indexed="8"/>
        <rFont val="Times New Roman"/>
        <family val="1"/>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val="single"/>
        <sz val="10"/>
        <color indexed="8"/>
        <rFont val="Times New Roman"/>
        <family val="1"/>
      </rPr>
      <t>Izmēri:</t>
    </r>
    <r>
      <rPr>
        <sz val="10"/>
        <color indexed="8"/>
        <rFont val="Times New Roman"/>
        <family val="1"/>
      </rPr>
      <t>Platums- 17.5 mm,Biezums - 6 mm,Attālums starp atverēm - 18 mm,Garums atkarīgs no skrūvju atveru skaita, iespējamas 6- 18 atveres.</t>
    </r>
  </si>
  <si>
    <t xml:space="preserve">„T" veida plāksnes 4.5mm kortikālām skrūvēm
„T" veida plāksnes 4.5mm kortikālām skrūvēm
</t>
  </si>
  <si>
    <t>Forma - pamatnes daļā atveres ovālas formas, novietotas simetriski vienā rindā plāksnes vidusdaļā. Plāksnes galviņa T veida leņķī ar apaļām skrūvju atverēm. Izmēri:Platums- 16.0mm, Biezums - 2.0mm, Atveru skaits - 4-9</t>
  </si>
  <si>
    <t>TS</t>
  </si>
  <si>
    <t xml:space="preserve">„L" veida plāksne 4.5mm kortikālām skrūvēm.
„L" veida plāksne 4.5mm kortikālām skrūvēm.
</t>
  </si>
  <si>
    <r>
      <t xml:space="preserve">Forma </t>
    </r>
    <r>
      <rPr>
        <sz val="10"/>
        <color indexed="8"/>
        <rFont val="Times New Roman"/>
        <family val="1"/>
      </rPr>
      <t xml:space="preserve">- pamatnes daļā atveres ovālas formas, novietotas simetriski vienā rindā plāksnes vidusdaļā.  Plāksnes galviņa L-veida leņķī ar apaļām skrūvju atverēm.  Kreisās un labās puses.
</t>
    </r>
    <r>
      <rPr>
        <u val="single"/>
        <sz val="10"/>
        <color indexed="8"/>
        <rFont val="Times New Roman"/>
        <family val="1"/>
      </rPr>
      <t>Izmēri</t>
    </r>
    <r>
      <rPr>
        <sz val="10"/>
        <color indexed="8"/>
        <rFont val="Times New Roman"/>
        <family val="1"/>
      </rPr>
      <t>:Platums- 16.0mm, Biezums - 2.0mm, Atveru skaits - 4-10.</t>
    </r>
    <r>
      <rPr>
        <u val="single"/>
        <sz val="10"/>
        <color indexed="8"/>
        <rFont val="Times New Roman"/>
        <family val="1"/>
      </rPr>
      <t xml:space="preserve">Forma </t>
    </r>
    <r>
      <rPr>
        <sz val="10"/>
        <color indexed="8"/>
        <rFont val="Times New Roman"/>
        <family val="1"/>
      </rPr>
      <t xml:space="preserve">- pamatnes daļā atveres ovālas formas, novietotas simetriski vienā rindā plāksnes vidusdaļā.  Plāksnes galviņa L-veida leņķī ar apaļām skrūvju atverēm.  Kreisās un labās puses.
</t>
    </r>
    <r>
      <rPr>
        <u val="single"/>
        <sz val="10"/>
        <color indexed="8"/>
        <rFont val="Times New Roman"/>
        <family val="1"/>
      </rPr>
      <t>Izmēri</t>
    </r>
    <r>
      <rPr>
        <sz val="10"/>
        <color indexed="8"/>
        <rFont val="Times New Roman"/>
        <family val="1"/>
      </rPr>
      <t>:Platums- 16.0mm, Biezums - 2.0mm, Atveru skaits - 4-10.</t>
    </r>
  </si>
  <si>
    <r>
      <t xml:space="preserve">Mazā T plāksne 3.5mm kortikālām skrūvēm. 
</t>
    </r>
    <r>
      <rPr>
        <sz val="10"/>
        <rFont val="Times New Roman"/>
        <family val="1"/>
      </rPr>
      <t xml:space="preserve">
Mazā T plāksne 3.5mm kortikālām skrūvēm. 
</t>
    </r>
  </si>
  <si>
    <r>
      <t xml:space="preserve">Materiāls </t>
    </r>
    <r>
      <rPr>
        <sz val="10"/>
        <color indexed="8"/>
        <rFont val="Times New Roman"/>
        <family val="1"/>
      </rPr>
      <t xml:space="preserve">- nerūsējošā tērauda sakausējums.Virsmas apstrāde - pulēta spoguļvirsma.                                                            </t>
    </r>
    <r>
      <rPr>
        <u val="single"/>
        <sz val="10"/>
        <color indexed="8"/>
        <rFont val="Times New Roman"/>
        <family val="1"/>
      </rPr>
      <t>Indikācijas</t>
    </r>
    <r>
      <rPr>
        <sz val="10"/>
        <color indexed="8"/>
        <rFont val="Times New Roman"/>
        <family val="1"/>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r>
      <rPr>
        <u val="single"/>
        <sz val="10"/>
        <color indexed="8"/>
        <rFont val="Times New Roman"/>
        <family val="1"/>
      </rPr>
      <t xml:space="preserve">Materiāls </t>
    </r>
    <r>
      <rPr>
        <sz val="10"/>
        <color indexed="8"/>
        <rFont val="Times New Roman"/>
        <family val="1"/>
      </rPr>
      <t xml:space="preserve">- nerūsējošā tērauda sakausējums.Virsmas apstrāde - pulēta spoguļvirsma.                                                            </t>
    </r>
    <r>
      <rPr>
        <u val="single"/>
        <sz val="10"/>
        <color indexed="8"/>
        <rFont val="Times New Roman"/>
        <family val="1"/>
      </rPr>
      <t>Indikācijas</t>
    </r>
    <r>
      <rPr>
        <sz val="10"/>
        <color indexed="8"/>
        <rFont val="Times New Roman"/>
        <family val="1"/>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</si>
  <si>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t xml:space="preserve">Mazā T plāksne ar slīpu leņķi 3.5mm kortikālām skrūvēm. 
Mazā T plāksne ar slīpu leņķi 3.5mm kortikālām skrūvēm. 
</t>
  </si>
  <si>
    <r>
      <t xml:space="preserve">Materiāls </t>
    </r>
    <r>
      <rPr>
        <sz val="10"/>
        <color indexed="8"/>
        <rFont val="Times New Roman"/>
        <family val="1"/>
      </rPr>
      <t xml:space="preserve">- nerūsējošā tērauda sakausējums.Virsmas apstrāde - pulēta spoguļvirsma.                                                                  </t>
    </r>
    <r>
      <rPr>
        <u val="single"/>
        <sz val="10"/>
        <color indexed="8"/>
        <rFont val="Times New Roman"/>
        <family val="1"/>
      </rPr>
      <t>Indikācijas:</t>
    </r>
    <r>
      <rPr>
        <sz val="10"/>
        <color indexed="8"/>
        <rFont val="Times New Roman"/>
        <family val="1"/>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r>
      <rPr>
        <u val="single"/>
        <sz val="10"/>
        <color indexed="8"/>
        <rFont val="Times New Roman"/>
        <family val="1"/>
      </rPr>
      <t xml:space="preserve">Materiāls </t>
    </r>
    <r>
      <rPr>
        <sz val="10"/>
        <color indexed="8"/>
        <rFont val="Times New Roman"/>
        <family val="1"/>
      </rPr>
      <t xml:space="preserve">- nerūsējošā tērauda sakausējums.Virsmas apstrāde - pulēta spoguļvirsma.                                                                  </t>
    </r>
    <r>
      <rPr>
        <u val="single"/>
        <sz val="10"/>
        <color indexed="8"/>
        <rFont val="Times New Roman"/>
        <family val="1"/>
      </rPr>
      <t>Indikācijas:</t>
    </r>
    <r>
      <rPr>
        <sz val="10"/>
        <color indexed="8"/>
        <rFont val="Times New Roman"/>
        <family val="1"/>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</si>
  <si>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t xml:space="preserve">„S” veida rekonstrukcijas tipa plāksne atslēgas kaula osteosintēzei. 
„S” veida rekonstrukcijas tipa plāksne atslēgas kaula osteosintēzei. 
</t>
  </si>
  <si>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</si>
  <si>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r>
      <t>Plāksne atslēgas kaula akromio – klavikulārās locītavas fiksācija</t>
    </r>
    <r>
      <rPr>
        <sz val="10"/>
        <rFont val="Times New Roman"/>
        <family val="1"/>
      </rPr>
      <t>i</t>
    </r>
    <r>
      <rPr>
        <b/>
        <sz val="10"/>
        <rFont val="Times New Roman"/>
        <family val="1"/>
      </rPr>
      <t>Plāksne atslēgas kaula akromio – klavikulārās locītavas fiksācija</t>
    </r>
    <r>
      <rPr>
        <sz val="10"/>
        <rFont val="Times New Roman"/>
        <family val="1"/>
      </rPr>
      <t>i</t>
    </r>
  </si>
  <si>
    <r>
      <t>Izgatavošanas materiāls</t>
    </r>
    <r>
      <rPr>
        <sz val="10"/>
        <color indexed="8"/>
        <rFont val="Times New Roman"/>
        <family val="1"/>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r>
      <rPr>
        <u val="single"/>
        <sz val="10"/>
        <color indexed="8"/>
        <rFont val="Times New Roman"/>
        <family val="1"/>
      </rPr>
      <t>Izgatavošanas materiāls</t>
    </r>
    <r>
      <rPr>
        <sz val="10"/>
        <color indexed="8"/>
        <rFont val="Times New Roman"/>
        <family val="1"/>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</si>
  <si>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t xml:space="preserve">„Y” veida rekonstrukcijas tipa plāksne augšdelma kaula distālā daļas fiksācijai. 
„Y” veida rekonstrukcijas tipa plāksne augšdelma kaula distālā daļas fiksācijai. 
</t>
  </si>
  <si>
    <r>
      <t>Izgatavošanas materiāls-</t>
    </r>
    <r>
      <rPr>
        <sz val="10"/>
        <color indexed="8"/>
        <rFont val="Times New Roman"/>
        <family val="1"/>
      </rPr>
      <t xml:space="preserve"> nerūšējošais tērauds. Virsmas apstrāde - pulēta spoguļvirsma.Distālajā daļā pa 4 caurumiem katrā brančā. Diafizārajā daļā 4, 5, 6, 7 atveres piemērotas 3,5 un 4.0 mm skrūvēm. Labās un kreisās puses versija, 4-7 atveres. </t>
    </r>
    <r>
      <rPr>
        <u val="single"/>
        <sz val="10"/>
        <color indexed="8"/>
        <rFont val="Times New Roman"/>
        <family val="1"/>
      </rPr>
      <t>Izgatavošanas materiāls-</t>
    </r>
    <r>
      <rPr>
        <sz val="10"/>
        <color indexed="8"/>
        <rFont val="Times New Roman"/>
        <family val="1"/>
      </rPr>
      <t xml:space="preserve"> nerūšējošais tērauds. Virsmas apstrāde - pulēta spoguļvirsma.Distālajā daļā pa 4 caurumiem katrā brančā. Diafizārajā daļā 4, 5, 6, 7 atveres piemērotas 3,5 un 4.0 mm skrūvēm. Labās un kreisās puses versija, 4-7 atveres. </t>
    </r>
  </si>
  <si>
    <t xml:space="preserve">Laterālās potītes plāksne. 
Laterālās potītes plāksne. 
</t>
  </si>
  <si>
    <r>
      <t>Izgatavošanas materiāls</t>
    </r>
    <r>
      <rPr>
        <sz val="10"/>
        <color indexed="8"/>
        <rFont val="Times New Roman"/>
        <family val="1"/>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r>
      <rPr>
        <u val="single"/>
        <sz val="10"/>
        <color indexed="8"/>
        <rFont val="Times New Roman"/>
        <family val="1"/>
      </rPr>
      <t>Izgatavošanas materiāls</t>
    </r>
    <r>
      <rPr>
        <sz val="10"/>
        <color indexed="8"/>
        <rFont val="Times New Roman"/>
        <family val="1"/>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</si>
  <si>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t xml:space="preserve">Humerus distālās daļas laterālā rekonstrukcijas veida plāksne. </t>
  </si>
  <si>
    <r>
      <t>Izgatavošanas materiāls</t>
    </r>
    <r>
      <rPr>
        <sz val="10"/>
        <color indexed="8"/>
        <rFont val="Times New Roman"/>
        <family val="1"/>
      </rPr>
      <t>- nerūsējošais tērauds.Plāksnes konfigurācija atbilst humerus ditalās daļas laterālajai pusei. Atveru skaits no 10 līdz 18, labās un kreisās puses versija, garums no 115-222 mm.</t>
    </r>
    <r>
      <rPr>
        <u val="single"/>
        <sz val="10"/>
        <color indexed="8"/>
        <rFont val="Times New Roman"/>
        <family val="1"/>
      </rPr>
      <t>Izgatavošanas materiāls</t>
    </r>
    <r>
      <rPr>
        <sz val="10"/>
        <color indexed="8"/>
        <rFont val="Times New Roman"/>
        <family val="1"/>
      </rPr>
      <t>- nerūsējošais tērauds.Plāksnes konfigurācija atbilst humerus ditalās daļas laterālajai pusei. Atveru skaits no 10 līdz 18, labās un kreisās puses versija, garums no 115-222 mm.</t>
    </r>
  </si>
  <si>
    <t xml:space="preserve">Humerus distālās daļas mediālā rekonstrukcijas veida plāksne. Humerus distālās daļas mediālā rekonstrukcijas veida plāksne. </t>
  </si>
  <si>
    <r>
      <t>Izgatavošanas materiāls</t>
    </r>
    <r>
      <rPr>
        <sz val="10"/>
        <color indexed="8"/>
        <rFont val="Times New Roman"/>
        <family val="1"/>
      </rPr>
      <t>- nerūsējošais tērauds. Virsmas apstrāde - pulēta spoguļvirsma.Plāksnes konfigurācija atbilst humerus ditalās daļas mediālai pusei. Atveru skaits no 8 līdz 16, garums no 72-152 mm.</t>
    </r>
    <r>
      <rPr>
        <u val="single"/>
        <sz val="10"/>
        <color indexed="8"/>
        <rFont val="Times New Roman"/>
        <family val="1"/>
      </rPr>
      <t>Izgatavošanas materiāls</t>
    </r>
    <r>
      <rPr>
        <sz val="10"/>
        <color indexed="8"/>
        <rFont val="Times New Roman"/>
        <family val="1"/>
      </rPr>
      <t>- nerūsējošais tērauds. Virsmas apstrāde - pulēta spoguļvirsma.Plāksnes konfigurācija atbilst humerus ditalās daļas mediālai pusei. Atveru skaits no 8 līdz 16, garums no 72-152 mm.</t>
    </r>
  </si>
  <si>
    <t xml:space="preserve">Humerus proksimālās daļas laterālā plāksne. </t>
  </si>
  <si>
    <r>
      <t>Izgatavošanas materiāls</t>
    </r>
    <r>
      <rPr>
        <sz val="10"/>
        <color indexed="8"/>
        <rFont val="Times New Roman"/>
        <family val="1"/>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r>
      <rPr>
        <u val="single"/>
        <sz val="10"/>
        <color indexed="8"/>
        <rFont val="Times New Roman"/>
        <family val="1"/>
      </rPr>
      <t>Izgatavošanas materiāls</t>
    </r>
    <r>
      <rPr>
        <sz val="10"/>
        <color indexed="8"/>
        <rFont val="Times New Roman"/>
        <family val="1"/>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</si>
  <si>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Kiršnera stieples</t>
  </si>
  <si>
    <t xml:space="preserve"> ar abpusēji asiem galiem</t>
  </si>
  <si>
    <t>Diam 1,0mm garums 100-225 mm</t>
  </si>
  <si>
    <t>Diam 1,2mm garums 100-225mm</t>
  </si>
  <si>
    <t>Diam 1,5mm garums 150-300mm</t>
  </si>
  <si>
    <t>Diam 1,6mm garums 150-300mm</t>
  </si>
  <si>
    <t>Diam 1,8mm garums 150-300mm</t>
  </si>
  <si>
    <t>Diam 2,0mm garums 150-300mm</t>
  </si>
  <si>
    <t xml:space="preserve">Cirklāžas stieple </t>
  </si>
  <si>
    <t>stieple rullīšos pa 10 m</t>
  </si>
  <si>
    <t>1.6mm</t>
  </si>
  <si>
    <t>1.25mm</t>
  </si>
  <si>
    <t>1.0mm</t>
  </si>
  <si>
    <t xml:space="preserve">Cervikokapitālā endoprotēze- Austin Moore.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</si>
  <si>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</si>
  <si>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</si>
  <si>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Piezīmes: 1-28 poz. adaptēts slimnīcā esošam ostiosintēzes komplektiem, 29.poz. adaptēts slimnīcā esošam gūžas endoprotezēšanas komplektam</t>
  </si>
  <si>
    <t>AS "Recipe Plus"</t>
  </si>
  <si>
    <t>Iepirkumu speciāliste</t>
  </si>
  <si>
    <t>Dzintra Dubinska</t>
  </si>
  <si>
    <t>2.pielikums</t>
  </si>
  <si>
    <t>Tehniskā specifikācija/Finanšu piedāvājums - Dezinfekcijas līdzekļi</t>
  </si>
  <si>
    <t>Mērvienība</t>
  </si>
  <si>
    <t>Piedāvātās preces apraksts</t>
  </si>
  <si>
    <t>Ražotājs/ valsts</t>
  </si>
  <si>
    <t xml:space="preserve">Reģistrācijas apliecības Nr. vai CE/ ZR reģistrācijas Nr.  </t>
  </si>
  <si>
    <t>Cena par mērvienību</t>
  </si>
  <si>
    <t>35. daļa</t>
  </si>
  <si>
    <t>Instrumentu dezinfekcijas līdzekļi (koncentrāts) 33631600-8</t>
  </si>
  <si>
    <t>Instrumentu manuālās dezinfekcijas  līdzeklis (koncentrāts)</t>
  </si>
  <si>
    <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r>
      <rPr>
        <b/>
        <sz val="10"/>
        <color indexed="8"/>
        <rFont val="Times New Roman"/>
        <family val="1"/>
      </rPr>
      <t>1</t>
    </r>
    <r>
      <rPr>
        <sz val="10"/>
        <color indexed="8"/>
        <rFont val="Times New Roman"/>
        <family val="1"/>
      </rPr>
      <t>.Bez hlora, protamīna un aldehīdiem, ar mazgājošu efektu;</t>
    </r>
  </si>
  <si>
    <r>
      <t xml:space="preserve">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r>
      <rPr>
        <b/>
        <sz val="10"/>
        <color indexed="8"/>
        <rFont val="Times New Roman"/>
        <family val="1"/>
      </rPr>
      <t>2</t>
    </r>
    <r>
      <rPr>
        <sz val="10"/>
        <color indexed="8"/>
        <rFont val="Times New Roman"/>
        <family val="1"/>
      </rPr>
      <t xml:space="preserve">.Jādarbojas uz baktērijām, sēnītēm, Tbc, HBV ,HIVu.c vīrusiem  </t>
    </r>
  </si>
  <si>
    <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r>
      <rPr>
        <b/>
        <sz val="10"/>
        <color indexed="8"/>
        <rFont val="Times New Roman"/>
        <family val="1"/>
      </rPr>
      <t>3</t>
    </r>
    <r>
      <rPr>
        <sz val="10"/>
        <color indexed="8"/>
        <rFont val="Times New Roman"/>
        <family val="1"/>
      </rPr>
      <t>. darba šķīdumam ekspozīcijas laiks</t>
    </r>
    <r>
      <rPr>
        <i/>
        <sz val="10"/>
        <color indexed="8"/>
        <rFont val="Times New Roman"/>
        <family val="1"/>
      </rPr>
      <t xml:space="preserve"> no  5  min. </t>
    </r>
  </si>
  <si>
    <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r>
      <rPr>
        <b/>
        <sz val="10"/>
        <color indexed="8"/>
        <rFont val="Times New Roman"/>
        <family val="1"/>
      </rPr>
      <t xml:space="preserve"> 4</t>
    </r>
    <r>
      <rPr>
        <sz val="10"/>
        <color indexed="8"/>
        <rFont val="Times New Roman"/>
        <family val="1"/>
      </rPr>
      <t xml:space="preserve">. Iepakojums 5-6 L, uz iepakojumiem lietošanas instrukcija valsts valodā. </t>
    </r>
  </si>
  <si>
    <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r>
      <rPr>
        <b/>
        <sz val="10"/>
        <color indexed="8"/>
        <rFont val="Times New Roman"/>
        <family val="1"/>
      </rPr>
      <t>5</t>
    </r>
    <r>
      <rPr>
        <sz val="10"/>
        <color indexed="8"/>
        <rFont val="Times New Roman"/>
        <family val="1"/>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</si>
  <si>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</si>
  <si>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</si>
  <si>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</si>
  <si>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</si>
  <si>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3. Iepakojuma/ kannas korķis viegli atskrūvējams, ja korķa atskrūvēšanai nepieciešami palīglīdzekļi- atvērējs, nodrošināt atvērēju piegādi  bez maksas.</t>
  </si>
  <si>
    <t>36. daļa</t>
  </si>
  <si>
    <t>Virsmu dezinfekcijas līdzekļi 33631600-8</t>
  </si>
  <si>
    <t xml:space="preserve"> Virsmu dezinfekcijas/mazgāšanas līdzekļi (koncentrāts) ūdens izturīgo virsmu dezinfekcijai un mazgāšanai</t>
  </si>
  <si>
    <r>
      <t>1.</t>
    </r>
    <r>
      <rPr>
        <sz val="10"/>
        <color indexed="8"/>
        <rFont val="Times New Roman"/>
        <family val="1"/>
      </rPr>
      <t>Uz alkildimetylethyl etylbenzyl ammonium chloride bāzes , bez hlora, aldehīdiem un protamīna, ar mazgājošām piedevām;</t>
    </r>
    <r>
      <rPr>
        <b/>
        <sz val="10"/>
        <color indexed="8"/>
        <rFont val="Times New Roman"/>
        <family val="1"/>
      </rPr>
      <t>1.</t>
    </r>
    <r>
      <rPr>
        <sz val="10"/>
        <color indexed="8"/>
        <rFont val="Times New Roman"/>
        <family val="1"/>
      </rPr>
      <t>Uz alkildimetylethyl etylbenzyl ammonium chloride bāzes , bez hlora, aldehīdiem un protamīna, ar mazgājošām piedevām;</t>
    </r>
    <r>
      <rPr>
        <b/>
        <sz val="10"/>
        <color indexed="8"/>
        <rFont val="Times New Roman"/>
        <family val="1"/>
      </rPr>
      <t>1.</t>
    </r>
    <r>
      <rPr>
        <sz val="10"/>
        <color indexed="8"/>
        <rFont val="Times New Roman"/>
        <family val="1"/>
      </rPr>
      <t>Uz alkildimetylethyl etylbenzyl ammonium chloride bāzes , bez hlora, aldehīdiem un protamīna, ar mazgājošām piedevām;</t>
    </r>
    <r>
      <rPr>
        <b/>
        <sz val="10"/>
        <color indexed="8"/>
        <rFont val="Times New Roman"/>
        <family val="1"/>
      </rPr>
      <t>1.</t>
    </r>
    <r>
      <rPr>
        <sz val="10"/>
        <color indexed="8"/>
        <rFont val="Times New Roman"/>
        <family val="1"/>
      </rPr>
      <t>Uz alkildimetylethyl etylbenzyl ammonium chloride bāzes , bez hlora, aldehīdiem un protamīna, ar mazgājošām piedevām;</t>
    </r>
    <r>
      <rPr>
        <b/>
        <sz val="10"/>
        <color indexed="8"/>
        <rFont val="Times New Roman"/>
        <family val="1"/>
      </rPr>
      <t>1.</t>
    </r>
    <r>
      <rPr>
        <sz val="10"/>
        <color indexed="8"/>
        <rFont val="Times New Roman"/>
        <family val="1"/>
      </rPr>
      <t>Uz alkildimetylethyl etylbenzyl ammonium chloride bāzes , bez hlora, aldehīdiem un protamīna, ar mazgājošām piedevām;</t>
    </r>
    <r>
      <rPr>
        <b/>
        <sz val="10"/>
        <color indexed="8"/>
        <rFont val="Times New Roman"/>
        <family val="1"/>
      </rPr>
      <t>1.</t>
    </r>
    <r>
      <rPr>
        <sz val="10"/>
        <color indexed="8"/>
        <rFont val="Times New Roman"/>
        <family val="1"/>
      </rPr>
      <t>Uz alkildimetylethyl etylbenzyl ammonium chloride bāzes , bez hlora, aldehīdiem un protamīna, ar mazgājošām piedevām;</t>
    </r>
    <r>
      <rPr>
        <b/>
        <sz val="10"/>
        <color indexed="8"/>
        <rFont val="Times New Roman"/>
        <family val="1"/>
      </rPr>
      <t>1.</t>
    </r>
    <r>
      <rPr>
        <sz val="10"/>
        <color indexed="8"/>
        <rFont val="Times New Roman"/>
        <family val="1"/>
      </rPr>
      <t>Uz alkildimetylethyl etylbenzyl ammonium chloride bāzes , bez hlora, aldehīdiem un protamīna, ar mazgājošām piedevām;</t>
    </r>
    <r>
      <rPr>
        <b/>
        <sz val="10"/>
        <color indexed="8"/>
        <rFont val="Times New Roman"/>
        <family val="1"/>
      </rPr>
      <t>1.</t>
    </r>
    <r>
      <rPr>
        <sz val="10"/>
        <color indexed="8"/>
        <rFont val="Times New Roman"/>
        <family val="1"/>
      </rPr>
      <t>Uz alkildimetylethyl etylbenzyl ammonium chloride bāzes , bez hlora, aldehīdiem un protamīna, ar mazgājošām piedevām;</t>
    </r>
  </si>
  <si>
    <t xml:space="preserve">1 litrs               </t>
  </si>
  <si>
    <r>
      <t>2</t>
    </r>
    <r>
      <rPr>
        <sz val="10"/>
        <color indexed="8"/>
        <rFont val="Times New Roman"/>
        <family val="1"/>
      </rPr>
      <t>.Iedarbojas  uz baktērijām, sēnītēm, kā arī uz Tbc, HBV, MRSA,  kā arī uz Herpes, Vakcinia, Adeno, Papova un Rota vīrusiem.</t>
    </r>
    <r>
      <rPr>
        <b/>
        <sz val="10"/>
        <color indexed="8"/>
        <rFont val="Times New Roman"/>
        <family val="1"/>
      </rPr>
      <t>2</t>
    </r>
    <r>
      <rPr>
        <sz val="10"/>
        <color indexed="8"/>
        <rFont val="Times New Roman"/>
        <family val="1"/>
      </rPr>
      <t>.Iedarbojas  uz baktērijām, sēnītēm, kā arī uz Tbc, HBV, MRSA,  kā arī uz Herpes, Vakcinia, Adeno, Papova un Rota vīrusiem.</t>
    </r>
    <r>
      <rPr>
        <b/>
        <sz val="10"/>
        <color indexed="8"/>
        <rFont val="Times New Roman"/>
        <family val="1"/>
      </rPr>
      <t>2</t>
    </r>
    <r>
      <rPr>
        <sz val="10"/>
        <color indexed="8"/>
        <rFont val="Times New Roman"/>
        <family val="1"/>
      </rPr>
      <t>.Iedarbojas  uz baktērijām, sēnītēm, kā arī uz Tbc, HBV, MRSA,  kā arī uz Herpes, Vakcinia, Adeno, Papova un Rota vīrusiem.</t>
    </r>
    <r>
      <rPr>
        <b/>
        <sz val="10"/>
        <color indexed="8"/>
        <rFont val="Times New Roman"/>
        <family val="1"/>
      </rPr>
      <t>2</t>
    </r>
    <r>
      <rPr>
        <sz val="10"/>
        <color indexed="8"/>
        <rFont val="Times New Roman"/>
        <family val="1"/>
      </rPr>
      <t>.Iedarbojas  uz baktērijām, sēnītēm, kā arī uz Tbc, HBV, MRSA,  kā arī uz Herpes, Vakcinia, Adeno, Papova un Rota vīrusiem.</t>
    </r>
    <r>
      <rPr>
        <b/>
        <sz val="10"/>
        <color indexed="8"/>
        <rFont val="Times New Roman"/>
        <family val="1"/>
      </rPr>
      <t>2</t>
    </r>
    <r>
      <rPr>
        <sz val="10"/>
        <color indexed="8"/>
        <rFont val="Times New Roman"/>
        <family val="1"/>
      </rPr>
      <t>.Iedarbojas  uz baktērijām, sēnītēm, kā arī uz Tbc, HBV, MRSA,  kā arī uz Herpes, Vakcinia, Adeno, Papova un Rota vīrusiem.</t>
    </r>
    <r>
      <rPr>
        <b/>
        <sz val="10"/>
        <color indexed="8"/>
        <rFont val="Times New Roman"/>
        <family val="1"/>
      </rPr>
      <t>2</t>
    </r>
    <r>
      <rPr>
        <sz val="10"/>
        <color indexed="8"/>
        <rFont val="Times New Roman"/>
        <family val="1"/>
      </rPr>
      <t>.Iedarbojas  uz baktērijām, sēnītēm, kā arī uz Tbc, HBV, MRSA,  kā arī uz Herpes, Vakcinia, Adeno, Papova un Rota vīrusiem.</t>
    </r>
    <r>
      <rPr>
        <b/>
        <sz val="10"/>
        <color indexed="8"/>
        <rFont val="Times New Roman"/>
        <family val="1"/>
      </rPr>
      <t>2</t>
    </r>
    <r>
      <rPr>
        <sz val="10"/>
        <color indexed="8"/>
        <rFont val="Times New Roman"/>
        <family val="1"/>
      </rPr>
      <t>.Iedarbojas  uz baktērijām, sēnītēm, kā arī uz Tbc, HBV, MRSA,  kā arī uz Herpes, Vakcinia, Adeno, Papova un Rota vīrusiem.</t>
    </r>
    <r>
      <rPr>
        <b/>
        <sz val="10"/>
        <color indexed="8"/>
        <rFont val="Times New Roman"/>
        <family val="1"/>
      </rPr>
      <t>2</t>
    </r>
    <r>
      <rPr>
        <sz val="10"/>
        <color indexed="8"/>
        <rFont val="Times New Roman"/>
        <family val="1"/>
      </rPr>
      <t>.Iedarbojas  uz baktērijām, sēnītēm, kā arī uz Tbc, HBV, MRSA,  kā arī uz Herpes, Vakcinia, Adeno, Papova un Rota vīrusiem.</t>
    </r>
  </si>
  <si>
    <r>
      <t>3</t>
    </r>
    <r>
      <rPr>
        <sz val="10"/>
        <color indexed="8"/>
        <rFont val="Times New Roman"/>
        <family val="1"/>
      </rPr>
      <t xml:space="preserve">.Darba šķīduma ekspozīcija  </t>
    </r>
    <r>
      <rPr>
        <i/>
        <sz val="10"/>
        <color indexed="8"/>
        <rFont val="Times New Roman"/>
        <family val="1"/>
      </rPr>
      <t xml:space="preserve">no  10 min. </t>
    </r>
    <r>
      <rPr>
        <b/>
        <sz val="10"/>
        <color indexed="8"/>
        <rFont val="Times New Roman"/>
        <family val="1"/>
      </rPr>
      <t>3</t>
    </r>
    <r>
      <rPr>
        <sz val="10"/>
        <color indexed="8"/>
        <rFont val="Times New Roman"/>
        <family val="1"/>
      </rPr>
      <t xml:space="preserve">.Darba šķīduma ekspozīcija  </t>
    </r>
    <r>
      <rPr>
        <i/>
        <sz val="10"/>
        <color indexed="8"/>
        <rFont val="Times New Roman"/>
        <family val="1"/>
      </rPr>
      <t xml:space="preserve">no  10 min. </t>
    </r>
    <r>
      <rPr>
        <b/>
        <sz val="10"/>
        <color indexed="8"/>
        <rFont val="Times New Roman"/>
        <family val="1"/>
      </rPr>
      <t>3</t>
    </r>
    <r>
      <rPr>
        <sz val="10"/>
        <color indexed="8"/>
        <rFont val="Times New Roman"/>
        <family val="1"/>
      </rPr>
      <t xml:space="preserve">.Darba šķīduma ekspozīcija  </t>
    </r>
    <r>
      <rPr>
        <i/>
        <sz val="10"/>
        <color indexed="8"/>
        <rFont val="Times New Roman"/>
        <family val="1"/>
      </rPr>
      <t xml:space="preserve">no  10 min. </t>
    </r>
    <r>
      <rPr>
        <b/>
        <sz val="10"/>
        <color indexed="8"/>
        <rFont val="Times New Roman"/>
        <family val="1"/>
      </rPr>
      <t>3</t>
    </r>
    <r>
      <rPr>
        <sz val="10"/>
        <color indexed="8"/>
        <rFont val="Times New Roman"/>
        <family val="1"/>
      </rPr>
      <t xml:space="preserve">.Darba šķīduma ekspozīcija  </t>
    </r>
    <r>
      <rPr>
        <i/>
        <sz val="10"/>
        <color indexed="8"/>
        <rFont val="Times New Roman"/>
        <family val="1"/>
      </rPr>
      <t xml:space="preserve">no  10 min. </t>
    </r>
    <r>
      <rPr>
        <b/>
        <sz val="10"/>
        <color indexed="8"/>
        <rFont val="Times New Roman"/>
        <family val="1"/>
      </rPr>
      <t>3</t>
    </r>
    <r>
      <rPr>
        <sz val="10"/>
        <color indexed="8"/>
        <rFont val="Times New Roman"/>
        <family val="1"/>
      </rPr>
      <t xml:space="preserve">.Darba šķīduma ekspozīcija  </t>
    </r>
    <r>
      <rPr>
        <i/>
        <sz val="10"/>
        <color indexed="8"/>
        <rFont val="Times New Roman"/>
        <family val="1"/>
      </rPr>
      <t xml:space="preserve">no  10 min. </t>
    </r>
    <r>
      <rPr>
        <b/>
        <sz val="10"/>
        <color indexed="8"/>
        <rFont val="Times New Roman"/>
        <family val="1"/>
      </rPr>
      <t>3</t>
    </r>
    <r>
      <rPr>
        <sz val="10"/>
        <color indexed="8"/>
        <rFont val="Times New Roman"/>
        <family val="1"/>
      </rPr>
      <t xml:space="preserve">.Darba šķīduma ekspozīcija  </t>
    </r>
    <r>
      <rPr>
        <i/>
        <sz val="10"/>
        <color indexed="8"/>
        <rFont val="Times New Roman"/>
        <family val="1"/>
      </rPr>
      <t xml:space="preserve">no  10 min. </t>
    </r>
    <r>
      <rPr>
        <b/>
        <sz val="10"/>
        <color indexed="8"/>
        <rFont val="Times New Roman"/>
        <family val="1"/>
      </rPr>
      <t>3</t>
    </r>
    <r>
      <rPr>
        <sz val="10"/>
        <color indexed="8"/>
        <rFont val="Times New Roman"/>
        <family val="1"/>
      </rPr>
      <t xml:space="preserve">.Darba šķīduma ekspozīcija  </t>
    </r>
    <r>
      <rPr>
        <i/>
        <sz val="10"/>
        <color indexed="8"/>
        <rFont val="Times New Roman"/>
        <family val="1"/>
      </rPr>
      <t xml:space="preserve">no  10 min. </t>
    </r>
    <r>
      <rPr>
        <b/>
        <sz val="10"/>
        <color indexed="8"/>
        <rFont val="Times New Roman"/>
        <family val="1"/>
      </rPr>
      <t>3</t>
    </r>
    <r>
      <rPr>
        <sz val="10"/>
        <color indexed="8"/>
        <rFont val="Times New Roman"/>
        <family val="1"/>
      </rPr>
      <t xml:space="preserve">.Darba šķīduma ekspozīcija  </t>
    </r>
    <r>
      <rPr>
        <i/>
        <sz val="10"/>
        <color indexed="8"/>
        <rFont val="Times New Roman"/>
        <family val="1"/>
      </rPr>
      <t xml:space="preserve">no  10 min. </t>
    </r>
  </si>
  <si>
    <r>
      <t>4</t>
    </r>
    <r>
      <rPr>
        <sz val="10"/>
        <color indexed="8"/>
        <rFont val="Times New Roman"/>
        <family val="1"/>
      </rPr>
      <t xml:space="preserve">.apsrādātās virsmas pēc līdzekļa lietošanas nav jāskalo ar ūdeni. </t>
    </r>
    <r>
      <rPr>
        <b/>
        <sz val="10"/>
        <color indexed="8"/>
        <rFont val="Times New Roman"/>
        <family val="1"/>
      </rPr>
      <t>4</t>
    </r>
    <r>
      <rPr>
        <sz val="10"/>
        <color indexed="8"/>
        <rFont val="Times New Roman"/>
        <family val="1"/>
      </rPr>
      <t xml:space="preserve">.apsrādātās virsmas pēc līdzekļa lietošanas nav jāskalo ar ūdeni. </t>
    </r>
    <r>
      <rPr>
        <b/>
        <sz val="10"/>
        <color indexed="8"/>
        <rFont val="Times New Roman"/>
        <family val="1"/>
      </rPr>
      <t>4</t>
    </r>
    <r>
      <rPr>
        <sz val="10"/>
        <color indexed="8"/>
        <rFont val="Times New Roman"/>
        <family val="1"/>
      </rPr>
      <t xml:space="preserve">.apsrādātās virsmas pēc līdzekļa lietošanas nav jāskalo ar ūdeni. </t>
    </r>
    <r>
      <rPr>
        <b/>
        <sz val="10"/>
        <color indexed="8"/>
        <rFont val="Times New Roman"/>
        <family val="1"/>
      </rPr>
      <t>4</t>
    </r>
    <r>
      <rPr>
        <sz val="10"/>
        <color indexed="8"/>
        <rFont val="Times New Roman"/>
        <family val="1"/>
      </rPr>
      <t xml:space="preserve">.apsrādātās virsmas pēc līdzekļa lietošanas nav jāskalo ar ūdeni. </t>
    </r>
    <r>
      <rPr>
        <b/>
        <sz val="10"/>
        <color indexed="8"/>
        <rFont val="Times New Roman"/>
        <family val="1"/>
      </rPr>
      <t>4</t>
    </r>
    <r>
      <rPr>
        <sz val="10"/>
        <color indexed="8"/>
        <rFont val="Times New Roman"/>
        <family val="1"/>
      </rPr>
      <t xml:space="preserve">.apsrādātās virsmas pēc līdzekļa lietošanas nav jāskalo ar ūdeni. </t>
    </r>
    <r>
      <rPr>
        <b/>
        <sz val="10"/>
        <color indexed="8"/>
        <rFont val="Times New Roman"/>
        <family val="1"/>
      </rPr>
      <t>4</t>
    </r>
    <r>
      <rPr>
        <sz val="10"/>
        <color indexed="8"/>
        <rFont val="Times New Roman"/>
        <family val="1"/>
      </rPr>
      <t xml:space="preserve">.apsrādātās virsmas pēc līdzekļa lietošanas nav jāskalo ar ūdeni. </t>
    </r>
    <r>
      <rPr>
        <b/>
        <sz val="10"/>
        <color indexed="8"/>
        <rFont val="Times New Roman"/>
        <family val="1"/>
      </rPr>
      <t>4</t>
    </r>
    <r>
      <rPr>
        <sz val="10"/>
        <color indexed="8"/>
        <rFont val="Times New Roman"/>
        <family val="1"/>
      </rPr>
      <t xml:space="preserve">.apsrādātās virsmas pēc līdzekļa lietošanas nav jāskalo ar ūdeni. </t>
    </r>
    <r>
      <rPr>
        <b/>
        <sz val="10"/>
        <color indexed="8"/>
        <rFont val="Times New Roman"/>
        <family val="1"/>
      </rPr>
      <t>4</t>
    </r>
    <r>
      <rPr>
        <sz val="10"/>
        <color indexed="8"/>
        <rFont val="Times New Roman"/>
        <family val="1"/>
      </rPr>
      <t xml:space="preserve">.apsrādātās virsmas pēc līdzekļa lietošanas nav jāskalo ar ūdeni. </t>
    </r>
  </si>
  <si>
    <r>
      <t>5</t>
    </r>
    <r>
      <rPr>
        <sz val="10"/>
        <color indexed="8"/>
        <rFont val="Times New Roman"/>
        <family val="1"/>
      </rPr>
      <t>.  Iepakojums 5-6 L  . Uz iepakojumiem lietošanas instrukcija valsts valodā;</t>
    </r>
    <r>
      <rPr>
        <b/>
        <sz val="10"/>
        <color indexed="8"/>
        <rFont val="Times New Roman"/>
        <family val="1"/>
      </rPr>
      <t>5</t>
    </r>
    <r>
      <rPr>
        <sz val="10"/>
        <color indexed="8"/>
        <rFont val="Times New Roman"/>
        <family val="1"/>
      </rPr>
      <t>.  Iepakojums 5-6 L  . Uz iepakojumiem lietošanas instrukcija valsts valodā;</t>
    </r>
    <r>
      <rPr>
        <b/>
        <sz val="10"/>
        <color indexed="8"/>
        <rFont val="Times New Roman"/>
        <family val="1"/>
      </rPr>
      <t>5</t>
    </r>
    <r>
      <rPr>
        <sz val="10"/>
        <color indexed="8"/>
        <rFont val="Times New Roman"/>
        <family val="1"/>
      </rPr>
      <t>.  Iepakojums 5-6 L  . Uz iepakojumiem lietošanas instrukcija valsts valodā;</t>
    </r>
    <r>
      <rPr>
        <b/>
        <sz val="10"/>
        <color indexed="8"/>
        <rFont val="Times New Roman"/>
        <family val="1"/>
      </rPr>
      <t>5</t>
    </r>
    <r>
      <rPr>
        <sz val="10"/>
        <color indexed="8"/>
        <rFont val="Times New Roman"/>
        <family val="1"/>
      </rPr>
      <t>.  Iepakojums 5-6 L  . Uz iepakojumiem lietošanas instrukcija valsts valodā;</t>
    </r>
    <r>
      <rPr>
        <b/>
        <sz val="10"/>
        <color indexed="8"/>
        <rFont val="Times New Roman"/>
        <family val="1"/>
      </rPr>
      <t>5</t>
    </r>
    <r>
      <rPr>
        <sz val="10"/>
        <color indexed="8"/>
        <rFont val="Times New Roman"/>
        <family val="1"/>
      </rPr>
      <t>.  Iepakojums 5-6 L  . Uz iepakojumiem lietošanas instrukcija valsts valodā;</t>
    </r>
    <r>
      <rPr>
        <b/>
        <sz val="10"/>
        <color indexed="8"/>
        <rFont val="Times New Roman"/>
        <family val="1"/>
      </rPr>
      <t>5</t>
    </r>
    <r>
      <rPr>
        <sz val="10"/>
        <color indexed="8"/>
        <rFont val="Times New Roman"/>
        <family val="1"/>
      </rPr>
      <t>.  Iepakojums 5-6 L  . Uz iepakojumiem lietošanas instrukcija valsts valodā;</t>
    </r>
    <r>
      <rPr>
        <b/>
        <sz val="10"/>
        <color indexed="8"/>
        <rFont val="Times New Roman"/>
        <family val="1"/>
      </rPr>
      <t>5</t>
    </r>
    <r>
      <rPr>
        <sz val="10"/>
        <color indexed="8"/>
        <rFont val="Times New Roman"/>
        <family val="1"/>
      </rPr>
      <t>.  Iepakojums 5-6 L  . Uz iepakojumiem lietošanas instrukcija valsts valodā;</t>
    </r>
    <r>
      <rPr>
        <b/>
        <sz val="10"/>
        <color indexed="8"/>
        <rFont val="Times New Roman"/>
        <family val="1"/>
      </rPr>
      <t>5</t>
    </r>
    <r>
      <rPr>
        <sz val="10"/>
        <color indexed="8"/>
        <rFont val="Times New Roman"/>
        <family val="1"/>
      </rPr>
      <t>.  Iepakojums 5-6 L  . Uz iepakojumiem lietošanas instrukcija valsts valodā;</t>
    </r>
  </si>
  <si>
    <t>Alkoholiskie virsmu dezinfekcijas līdzekļi (lietošanai gatavs šķīdums)</t>
  </si>
  <si>
    <r>
      <t>1.</t>
    </r>
    <r>
      <rPr>
        <sz val="10"/>
        <color indexed="8"/>
        <rFont val="Times New Roman"/>
        <family val="1"/>
      </rPr>
      <t xml:space="preserve"> Bez hlora, aldehīdiem, amīniem un metanola. Aktīvā viela-etanols nemazāk kā </t>
    </r>
    <r>
      <rPr>
        <i/>
        <sz val="10"/>
        <color indexed="8"/>
        <rFont val="Times New Roman"/>
        <family val="1"/>
      </rPr>
      <t>70%</t>
    </r>
    <r>
      <rPr>
        <b/>
        <sz val="10"/>
        <color indexed="8"/>
        <rFont val="Times New Roman"/>
        <family val="1"/>
      </rPr>
      <t>1.</t>
    </r>
    <r>
      <rPr>
        <sz val="10"/>
        <color indexed="8"/>
        <rFont val="Times New Roman"/>
        <family val="1"/>
      </rPr>
      <t xml:space="preserve"> Bez hlora, aldehīdiem, amīniem un metanola. Aktīvā viela-etanols nemazāk kā </t>
    </r>
    <r>
      <rPr>
        <i/>
        <sz val="10"/>
        <color indexed="8"/>
        <rFont val="Times New Roman"/>
        <family val="1"/>
      </rPr>
      <t>70%</t>
    </r>
    <r>
      <rPr>
        <b/>
        <sz val="10"/>
        <color indexed="8"/>
        <rFont val="Times New Roman"/>
        <family val="1"/>
      </rPr>
      <t>1.</t>
    </r>
    <r>
      <rPr>
        <sz val="10"/>
        <color indexed="8"/>
        <rFont val="Times New Roman"/>
        <family val="1"/>
      </rPr>
      <t xml:space="preserve"> Bez hlora, aldehīdiem, amīniem un metanola. Aktīvā viela-etanols nemazāk kā </t>
    </r>
    <r>
      <rPr>
        <i/>
        <sz val="10"/>
        <color indexed="8"/>
        <rFont val="Times New Roman"/>
        <family val="1"/>
      </rPr>
      <t>70%</t>
    </r>
    <r>
      <rPr>
        <b/>
        <sz val="10"/>
        <color indexed="8"/>
        <rFont val="Times New Roman"/>
        <family val="1"/>
      </rPr>
      <t>1.</t>
    </r>
    <r>
      <rPr>
        <sz val="10"/>
        <color indexed="8"/>
        <rFont val="Times New Roman"/>
        <family val="1"/>
      </rPr>
      <t xml:space="preserve"> Bez hlora, aldehīdiem, amīniem un metanola. Aktīvā viela-etanols nemazāk kā </t>
    </r>
    <r>
      <rPr>
        <i/>
        <sz val="10"/>
        <color indexed="8"/>
        <rFont val="Times New Roman"/>
        <family val="1"/>
      </rPr>
      <t>70%</t>
    </r>
    <r>
      <rPr>
        <b/>
        <sz val="10"/>
        <color indexed="8"/>
        <rFont val="Times New Roman"/>
        <family val="1"/>
      </rPr>
      <t>1.</t>
    </r>
    <r>
      <rPr>
        <sz val="10"/>
        <color indexed="8"/>
        <rFont val="Times New Roman"/>
        <family val="1"/>
      </rPr>
      <t xml:space="preserve"> Bez hlora, aldehīdiem, amīniem un metanola. Aktīvā viela-etanols nemazāk kā </t>
    </r>
    <r>
      <rPr>
        <i/>
        <sz val="10"/>
        <color indexed="8"/>
        <rFont val="Times New Roman"/>
        <family val="1"/>
      </rPr>
      <t>70%</t>
    </r>
    <r>
      <rPr>
        <b/>
        <sz val="10"/>
        <color indexed="8"/>
        <rFont val="Times New Roman"/>
        <family val="1"/>
      </rPr>
      <t>1.</t>
    </r>
    <r>
      <rPr>
        <sz val="10"/>
        <color indexed="8"/>
        <rFont val="Times New Roman"/>
        <family val="1"/>
      </rPr>
      <t xml:space="preserve"> Bez hlora, aldehīdiem, amīniem un metanola. Aktīvā viela-etanols nemazāk kā </t>
    </r>
    <r>
      <rPr>
        <i/>
        <sz val="10"/>
        <color indexed="8"/>
        <rFont val="Times New Roman"/>
        <family val="1"/>
      </rPr>
      <t>70%</t>
    </r>
    <r>
      <rPr>
        <b/>
        <sz val="10"/>
        <color indexed="8"/>
        <rFont val="Times New Roman"/>
        <family val="1"/>
      </rPr>
      <t>1.</t>
    </r>
    <r>
      <rPr>
        <sz val="10"/>
        <color indexed="8"/>
        <rFont val="Times New Roman"/>
        <family val="1"/>
      </rPr>
      <t xml:space="preserve"> Bez hlora, aldehīdiem, amīniem un metanola. Aktīvā viela-etanols nemazāk kā </t>
    </r>
    <r>
      <rPr>
        <i/>
        <sz val="10"/>
        <color indexed="8"/>
        <rFont val="Times New Roman"/>
        <family val="1"/>
      </rPr>
      <t>70%</t>
    </r>
    <r>
      <rPr>
        <b/>
        <sz val="10"/>
        <color indexed="8"/>
        <rFont val="Times New Roman"/>
        <family val="1"/>
      </rPr>
      <t>1.</t>
    </r>
    <r>
      <rPr>
        <sz val="10"/>
        <color indexed="8"/>
        <rFont val="Times New Roman"/>
        <family val="1"/>
      </rPr>
      <t xml:space="preserve"> Bez hlora, aldehīdiem, amīniem un metanola. Aktīvā viela-etanols nemazāk kā </t>
    </r>
    <r>
      <rPr>
        <i/>
        <sz val="10"/>
        <color indexed="8"/>
        <rFont val="Times New Roman"/>
        <family val="1"/>
      </rPr>
      <t>70%</t>
    </r>
  </si>
  <si>
    <t>1 litrs</t>
  </si>
  <si>
    <r>
      <t>2.</t>
    </r>
    <r>
      <rPr>
        <sz val="10"/>
        <color indexed="8"/>
        <rFont val="Times New Roman"/>
        <family val="1"/>
      </rPr>
      <t xml:space="preserve"> Jāiedarbojas uz baktērijām, sēnītēm, kā arī uz Tbc,HBV, MRSA, kā arī uz Herpes, Vakcinia, Adeno, Popova un Rota vīrusiem</t>
    </r>
    <r>
      <rPr>
        <b/>
        <sz val="10"/>
        <color indexed="8"/>
        <rFont val="Times New Roman"/>
        <family val="1"/>
      </rPr>
      <t>2.</t>
    </r>
    <r>
      <rPr>
        <sz val="10"/>
        <color indexed="8"/>
        <rFont val="Times New Roman"/>
        <family val="1"/>
      </rPr>
      <t xml:space="preserve"> Jāiedarbojas uz baktērijām, sēnītēm, kā arī uz Tbc,HBV, MRSA, kā arī uz Herpes, Vakcinia, Adeno, Popova un Rota vīrusiem</t>
    </r>
    <r>
      <rPr>
        <b/>
        <sz val="10"/>
        <color indexed="8"/>
        <rFont val="Times New Roman"/>
        <family val="1"/>
      </rPr>
      <t>2.</t>
    </r>
    <r>
      <rPr>
        <sz val="10"/>
        <color indexed="8"/>
        <rFont val="Times New Roman"/>
        <family val="1"/>
      </rPr>
      <t xml:space="preserve"> Jāiedarbojas uz baktērijām, sēnītēm, kā arī uz Tbc,HBV, MRSA, kā arī uz Herpes, Vakcinia, Adeno, Popova un Rota vīrusiem</t>
    </r>
    <r>
      <rPr>
        <b/>
        <sz val="10"/>
        <color indexed="8"/>
        <rFont val="Times New Roman"/>
        <family val="1"/>
      </rPr>
      <t>2.</t>
    </r>
    <r>
      <rPr>
        <sz val="10"/>
        <color indexed="8"/>
        <rFont val="Times New Roman"/>
        <family val="1"/>
      </rPr>
      <t xml:space="preserve"> Jāiedarbojas uz baktērijām, sēnītēm, kā arī uz Tbc,HBV, MRSA, kā arī uz Herpes, Vakcinia, Adeno, Popova un Rota vīrusiem</t>
    </r>
    <r>
      <rPr>
        <b/>
        <sz val="10"/>
        <color indexed="8"/>
        <rFont val="Times New Roman"/>
        <family val="1"/>
      </rPr>
      <t>2.</t>
    </r>
    <r>
      <rPr>
        <sz val="10"/>
        <color indexed="8"/>
        <rFont val="Times New Roman"/>
        <family val="1"/>
      </rPr>
      <t xml:space="preserve"> Jāiedarbojas uz baktērijām, sēnītēm, kā arī uz Tbc,HBV, MRSA, kā arī uz Herpes, Vakcinia, Adeno, Popova un Rota vīrusiem</t>
    </r>
    <r>
      <rPr>
        <b/>
        <sz val="10"/>
        <color indexed="8"/>
        <rFont val="Times New Roman"/>
        <family val="1"/>
      </rPr>
      <t>2.</t>
    </r>
    <r>
      <rPr>
        <sz val="10"/>
        <color indexed="8"/>
        <rFont val="Times New Roman"/>
        <family val="1"/>
      </rPr>
      <t xml:space="preserve"> Jāiedarbojas uz baktērijām, sēnītēm, kā arī uz Tbc,HBV, MRSA, kā arī uz Herpes, Vakcinia, Adeno, Popova un Rota vīrusiem</t>
    </r>
    <r>
      <rPr>
        <b/>
        <sz val="10"/>
        <color indexed="8"/>
        <rFont val="Times New Roman"/>
        <family val="1"/>
      </rPr>
      <t>2.</t>
    </r>
    <r>
      <rPr>
        <sz val="10"/>
        <color indexed="8"/>
        <rFont val="Times New Roman"/>
        <family val="1"/>
      </rPr>
      <t xml:space="preserve"> Jāiedarbojas uz baktērijām, sēnītēm, kā arī uz Tbc,HBV, MRSA, kā arī uz Herpes, Vakcinia, Adeno, Popova un Rota vīrusiem</t>
    </r>
    <r>
      <rPr>
        <b/>
        <sz val="10"/>
        <color indexed="8"/>
        <rFont val="Times New Roman"/>
        <family val="1"/>
      </rPr>
      <t>2.</t>
    </r>
    <r>
      <rPr>
        <sz val="10"/>
        <color indexed="8"/>
        <rFont val="Times New Roman"/>
        <family val="1"/>
      </rPr>
      <t xml:space="preserve"> Jāiedarbojas uz baktērijām, sēnītēm, kā arī uz Tbc,HBV, MRSA, kā arī uz Herpes, Vakcinia, Adeno, Popova un Rota vīrusiem</t>
    </r>
  </si>
  <si>
    <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r>
      <rPr>
        <b/>
        <sz val="10"/>
        <color indexed="8"/>
        <rFont val="Times New Roman"/>
        <family val="1"/>
      </rP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r>
      <rPr>
        <b/>
        <sz val="10"/>
        <color indexed="8"/>
        <rFont val="Times New Roman"/>
        <family val="1"/>
      </rP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r>
      <rPr>
        <b/>
        <sz val="10"/>
        <color indexed="8"/>
        <rFont val="Times New Roman"/>
        <family val="1"/>
      </rP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r>
      <rPr>
        <b/>
        <sz val="10"/>
        <color indexed="8"/>
        <rFont val="Times New Roman"/>
        <family val="1"/>
      </rP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r>
      <rPr>
        <b/>
        <sz val="10"/>
        <color indexed="8"/>
        <rFont val="Times New Roman"/>
        <family val="1"/>
      </rP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r>
      <rPr>
        <b/>
        <sz val="10"/>
        <color indexed="8"/>
        <rFont val="Times New Roman"/>
        <family val="1"/>
      </rP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r>
      <rPr>
        <b/>
        <sz val="10"/>
        <color indexed="8"/>
        <rFont val="Times New Roman"/>
        <family val="1"/>
      </rPr>
      <t>3</t>
    </r>
    <r>
      <rPr>
        <sz val="10"/>
        <color indexed="8"/>
        <rFont val="Times New Roman"/>
        <family val="1"/>
      </rPr>
      <t xml:space="preserve">. Ekspozīcija ne ilgāk  kā </t>
    </r>
    <r>
      <rPr>
        <i/>
        <sz val="10"/>
        <color indexed="8"/>
        <rFont val="Times New Roman"/>
        <family val="1"/>
      </rPr>
      <t xml:space="preserve">5 </t>
    </r>
    <r>
      <rPr>
        <sz val="10"/>
        <color indexed="8"/>
        <rFont val="Times New Roman"/>
        <family val="1"/>
      </rPr>
      <t xml:space="preserve">min., apstrādātās virsmas pēc līdzekļa lietošanas nav jāskalo ar ūdeni. </t>
    </r>
  </si>
  <si>
    <r>
      <t>4.</t>
    </r>
    <r>
      <rPr>
        <sz val="10"/>
        <color indexed="8"/>
        <rFont val="Times New Roman"/>
        <family val="1"/>
      </rPr>
      <t xml:space="preserve"> Iepakojums 5-6 L. Uz iepakojumiem lietošanas instrukcija valsts valodā</t>
    </r>
    <r>
      <rPr>
        <b/>
        <sz val="10"/>
        <color indexed="8"/>
        <rFont val="Times New Roman"/>
        <family val="1"/>
      </rPr>
      <t>4.</t>
    </r>
    <r>
      <rPr>
        <sz val="10"/>
        <color indexed="8"/>
        <rFont val="Times New Roman"/>
        <family val="1"/>
      </rPr>
      <t xml:space="preserve"> Iepakojums 5-6 L. Uz iepakojumiem lietošanas instrukcija valsts valodā</t>
    </r>
    <r>
      <rPr>
        <b/>
        <sz val="10"/>
        <color indexed="8"/>
        <rFont val="Times New Roman"/>
        <family val="1"/>
      </rPr>
      <t>4.</t>
    </r>
    <r>
      <rPr>
        <sz val="10"/>
        <color indexed="8"/>
        <rFont val="Times New Roman"/>
        <family val="1"/>
      </rPr>
      <t xml:space="preserve"> Iepakojums 5-6 L. Uz iepakojumiem lietošanas instrukcija valsts valodā</t>
    </r>
    <r>
      <rPr>
        <b/>
        <sz val="10"/>
        <color indexed="8"/>
        <rFont val="Times New Roman"/>
        <family val="1"/>
      </rPr>
      <t>4.</t>
    </r>
    <r>
      <rPr>
        <sz val="10"/>
        <color indexed="8"/>
        <rFont val="Times New Roman"/>
        <family val="1"/>
      </rPr>
      <t xml:space="preserve"> Iepakojums 5-6 L. Uz iepakojumiem lietošanas instrukcija valsts valodā</t>
    </r>
    <r>
      <rPr>
        <b/>
        <sz val="10"/>
        <color indexed="8"/>
        <rFont val="Times New Roman"/>
        <family val="1"/>
      </rPr>
      <t>4.</t>
    </r>
    <r>
      <rPr>
        <sz val="10"/>
        <color indexed="8"/>
        <rFont val="Times New Roman"/>
        <family val="1"/>
      </rPr>
      <t xml:space="preserve"> Iepakojums 5-6 L. Uz iepakojumiem lietošanas instrukcija valsts valodā</t>
    </r>
    <r>
      <rPr>
        <b/>
        <sz val="10"/>
        <color indexed="8"/>
        <rFont val="Times New Roman"/>
        <family val="1"/>
      </rPr>
      <t>4.</t>
    </r>
    <r>
      <rPr>
        <sz val="10"/>
        <color indexed="8"/>
        <rFont val="Times New Roman"/>
        <family val="1"/>
      </rPr>
      <t xml:space="preserve"> Iepakojums 5-6 L. Uz iepakojumiem lietošanas instrukcija valsts valodā</t>
    </r>
    <r>
      <rPr>
        <b/>
        <sz val="10"/>
        <color indexed="8"/>
        <rFont val="Times New Roman"/>
        <family val="1"/>
      </rPr>
      <t>4.</t>
    </r>
    <r>
      <rPr>
        <sz val="10"/>
        <color indexed="8"/>
        <rFont val="Times New Roman"/>
        <family val="1"/>
      </rPr>
      <t xml:space="preserve"> Iepakojums 5-6 L. Uz iepakojumiem lietošanas instrukcija valsts valodā</t>
    </r>
    <r>
      <rPr>
        <b/>
        <sz val="10"/>
        <color indexed="8"/>
        <rFont val="Times New Roman"/>
        <family val="1"/>
      </rPr>
      <t>4.</t>
    </r>
    <r>
      <rPr>
        <sz val="10"/>
        <color indexed="8"/>
        <rFont val="Times New Roman"/>
        <family val="1"/>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</si>
  <si>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</si>
  <si>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</si>
  <si>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</si>
  <si>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</si>
  <si>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</si>
  <si>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</si>
  <si>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</si>
  <si>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1 iep.</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</si>
  <si>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</si>
  <si>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</si>
  <si>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</si>
  <si>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</si>
  <si>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</si>
  <si>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</si>
  <si>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</si>
  <si>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</si>
  <si>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</si>
  <si>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</si>
  <si>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37. daļa</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</si>
  <si>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</si>
  <si>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</si>
  <si>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</si>
  <si>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</si>
  <si>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</si>
  <si>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</si>
  <si>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</si>
  <si>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</si>
  <si>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</si>
  <si>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</si>
  <si>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38. daļa</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</si>
  <si>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</si>
  <si>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</si>
  <si>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</si>
  <si>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</si>
  <si>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</si>
  <si>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</si>
  <si>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</si>
  <si>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</si>
  <si>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</si>
  <si>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</si>
  <si>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rPr>
      <t>0</t>
    </r>
    <r>
      <rPr>
        <sz val="10"/>
        <color indexed="8"/>
        <rFont val="Times New Roman"/>
        <family val="1"/>
      </rPr>
      <t xml:space="preserve"> siltā darba šķīdumā3. Ekspozīcijas laiks ne vairāk kā 30min. 20 C</t>
    </r>
    <r>
      <rPr>
        <vertAlign val="superscript"/>
        <sz val="10"/>
        <color indexed="8"/>
        <rFont val="Times New Roman"/>
        <family val="1"/>
      </rPr>
      <t>0</t>
    </r>
    <r>
      <rPr>
        <sz val="10"/>
        <color indexed="8"/>
        <rFont val="Times New Roman"/>
        <family val="1"/>
      </rPr>
      <t xml:space="preserve"> siltā darba šķīdumā3. Ekspozīcijas laiks ne vairāk kā 30min. 20 C</t>
    </r>
    <r>
      <rPr>
        <vertAlign val="superscript"/>
        <sz val="10"/>
        <color indexed="8"/>
        <rFont val="Times New Roman"/>
        <family val="1"/>
      </rPr>
      <t>0</t>
    </r>
    <r>
      <rPr>
        <sz val="10"/>
        <color indexed="8"/>
        <rFont val="Times New Roman"/>
        <family val="1"/>
      </rPr>
      <t xml:space="preserve"> siltā darba šķīdumā3. Ekspozīcijas laiks ne vairāk kā 30min. 20 C</t>
    </r>
    <r>
      <rPr>
        <vertAlign val="superscript"/>
        <sz val="10"/>
        <color indexed="8"/>
        <rFont val="Times New Roman"/>
        <family val="1"/>
      </rPr>
      <t>0</t>
    </r>
    <r>
      <rPr>
        <sz val="10"/>
        <color indexed="8"/>
        <rFont val="Times New Roman"/>
        <family val="1"/>
      </rPr>
      <t xml:space="preserve"> siltā darba šķīdumā3. Ekspozīcijas laiks ne vairāk kā 30min. 20 C</t>
    </r>
    <r>
      <rPr>
        <vertAlign val="superscript"/>
        <sz val="10"/>
        <color indexed="8"/>
        <rFont val="Times New Roman"/>
        <family val="1"/>
      </rPr>
      <t>0</t>
    </r>
    <r>
      <rPr>
        <sz val="10"/>
        <color indexed="8"/>
        <rFont val="Times New Roman"/>
        <family val="1"/>
      </rPr>
      <t xml:space="preserve"> siltā darba šķīdumā3. Ekspozīcijas laiks ne vairāk kā 30min. 20 C</t>
    </r>
    <r>
      <rPr>
        <vertAlign val="superscript"/>
        <sz val="10"/>
        <color indexed="8"/>
        <rFont val="Times New Roman"/>
        <family val="1"/>
      </rPr>
      <t>0</t>
    </r>
    <r>
      <rPr>
        <sz val="10"/>
        <color indexed="8"/>
        <rFont val="Times New Roman"/>
        <family val="1"/>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</si>
  <si>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</si>
  <si>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</si>
  <si>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39. daļa</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</si>
  <si>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</si>
  <si>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</si>
  <si>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</si>
  <si>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</si>
  <si>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</si>
  <si>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</si>
  <si>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</si>
  <si>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</si>
  <si>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rPr>
      <t xml:space="preserve">100 ml </t>
    </r>
    <r>
      <rPr>
        <sz val="10"/>
        <color indexed="8"/>
        <rFont val="Times New Roman"/>
        <family val="1"/>
      </rPr>
      <t xml:space="preserve">pudele ar smidzinātāju .  Uz iepakojuma lietošanas instrukcija valsts valodā5. Iepakojums- </t>
    </r>
    <r>
      <rPr>
        <b/>
        <sz val="10"/>
        <color indexed="8"/>
        <rFont val="Times New Roman"/>
        <family val="1"/>
      </rPr>
      <t xml:space="preserve">100 ml </t>
    </r>
    <r>
      <rPr>
        <sz val="10"/>
        <color indexed="8"/>
        <rFont val="Times New Roman"/>
        <family val="1"/>
      </rPr>
      <t xml:space="preserve">pudele ar smidzinātāju .  Uz iepakojuma lietošanas instrukcija valsts valodā5. Iepakojums- </t>
    </r>
    <r>
      <rPr>
        <b/>
        <sz val="10"/>
        <color indexed="8"/>
        <rFont val="Times New Roman"/>
        <family val="1"/>
      </rPr>
      <t xml:space="preserve">100 ml </t>
    </r>
    <r>
      <rPr>
        <sz val="10"/>
        <color indexed="8"/>
        <rFont val="Times New Roman"/>
        <family val="1"/>
      </rPr>
      <t xml:space="preserve">pudele ar smidzinātāju .  Uz iepakojuma lietošanas instrukcija valsts valodā5. Iepakojums- </t>
    </r>
    <r>
      <rPr>
        <b/>
        <sz val="10"/>
        <color indexed="8"/>
        <rFont val="Times New Roman"/>
        <family val="1"/>
      </rPr>
      <t xml:space="preserve">100 ml </t>
    </r>
    <r>
      <rPr>
        <sz val="10"/>
        <color indexed="8"/>
        <rFont val="Times New Roman"/>
        <family val="1"/>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</si>
  <si>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</si>
  <si>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</si>
  <si>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</si>
  <si>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</si>
  <si>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</si>
  <si>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</si>
  <si>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</si>
  <si>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</si>
  <si>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</si>
  <si>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</si>
  <si>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</si>
  <si>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4. Iepakojuma/ kannas korķis viegli atskrūvējams, ja korķa atskrūvēšanai nepieciešami palīglīdzekļi- atvērējs, nodrošināt atvērēju piegādi  bez maksas.</t>
  </si>
  <si>
    <t>40. daļa</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</si>
  <si>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</si>
  <si>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</si>
  <si>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</si>
  <si>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</si>
  <si>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</si>
  <si>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</si>
  <si>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</si>
  <si>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</si>
  <si>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</si>
  <si>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</si>
  <si>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</si>
  <si>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</si>
  <si>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</si>
  <si>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</si>
  <si>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</si>
  <si>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</si>
  <si>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</si>
  <si>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</si>
  <si>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41. daļa</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</si>
  <si>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</si>
  <si>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</si>
  <si>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</si>
  <si>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</si>
  <si>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</si>
  <si>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</si>
  <si>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</si>
  <si>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</si>
  <si>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</si>
  <si>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</si>
  <si>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</si>
  <si>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</si>
  <si>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</si>
  <si>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</si>
  <si>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</si>
  <si>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Tehniskā specifikācija/Finanšu piedāvājums  - Medikamenti</t>
  </si>
  <si>
    <t>ATĶ KODS</t>
  </si>
  <si>
    <t>Zāļu vispārīgais nosaukums</t>
  </si>
  <si>
    <t>Deva</t>
  </si>
  <si>
    <t>Zāļu uzskaites vienība</t>
  </si>
  <si>
    <t>Cena par vienību</t>
  </si>
  <si>
    <t>42. daļa</t>
  </si>
  <si>
    <t>MEDIKAMENTI  I 33610000-9</t>
  </si>
  <si>
    <t>A02BA02</t>
  </si>
  <si>
    <t>RANITIDINUM</t>
  </si>
  <si>
    <t>TABL/KAPSAULAS</t>
  </si>
  <si>
    <t>150MG</t>
  </si>
  <si>
    <t>TABL</t>
  </si>
  <si>
    <t>Ranitidin Accord tbl.obd.150mg N30</t>
  </si>
  <si>
    <t>ACCORD HEALTHCARE LIMITED, Lielbritānija</t>
  </si>
  <si>
    <t>12-0327</t>
  </si>
  <si>
    <t>A02BC01</t>
  </si>
  <si>
    <t>OMEPROZOLUM</t>
  </si>
  <si>
    <t>TABL/KAPSULAS</t>
  </si>
  <si>
    <t>20MG</t>
  </si>
  <si>
    <t>KAPSULA</t>
  </si>
  <si>
    <t>Omeprazole Grindeks caps.20mg N28</t>
  </si>
  <si>
    <t>INDUSTRIA QUIMICA Y FARMACEUTIKA VIR, Spānija</t>
  </si>
  <si>
    <t>13-0085</t>
  </si>
  <si>
    <t>A02BC05</t>
  </si>
  <si>
    <t xml:space="preserve">PULV. INF. ŠĶ.PAGAT. </t>
  </si>
  <si>
    <t>40MG</t>
  </si>
  <si>
    <t>FLAKONS</t>
  </si>
  <si>
    <t>Omeprazole Sandoz pulv.inf.40mg fl.N5</t>
  </si>
  <si>
    <t>LEK, Slovēnija</t>
  </si>
  <si>
    <t>16-0220</t>
  </si>
  <si>
    <t>A03AD02</t>
  </si>
  <si>
    <t>DROTAVERINUM</t>
  </si>
  <si>
    <t xml:space="preserve">INJ.ŠĶ. </t>
  </si>
  <si>
    <t>20MG/ML</t>
  </si>
  <si>
    <t>AMPULA</t>
  </si>
  <si>
    <t>Drotaverini amp.20mg/ml 2ml N25(Grindex)</t>
  </si>
  <si>
    <t>GRINDEX, Latvija</t>
  </si>
  <si>
    <t>06-0118</t>
  </si>
  <si>
    <t>No-spa tab.40mg N100</t>
  </si>
  <si>
    <t>CHINOIN, Ungārija</t>
  </si>
  <si>
    <t>96-0152</t>
  </si>
  <si>
    <t>A03AX13</t>
  </si>
  <si>
    <t>SIMETOCINUM</t>
  </si>
  <si>
    <t>PILIENI IEKŠĶ. LIETOŠ.</t>
  </si>
  <si>
    <t>41,2MG/ML</t>
  </si>
  <si>
    <t>Espumisan L susp.30ml</t>
  </si>
  <si>
    <t>BERLIN-CHEMIE, Vācija</t>
  </si>
  <si>
    <t>00-0568</t>
  </si>
  <si>
    <t>A03BA01</t>
  </si>
  <si>
    <t>ATROPINI SULFAS</t>
  </si>
  <si>
    <t>1MG/ML</t>
  </si>
  <si>
    <t>Atropini sulfas amp.1mg 1ml N10</t>
  </si>
  <si>
    <t>SOPHARMA, Bulgārija</t>
  </si>
  <si>
    <t>05-0442</t>
  </si>
  <si>
    <t>A03FA01</t>
  </si>
  <si>
    <t>METOCLOPRAMIDUM</t>
  </si>
  <si>
    <t>10MG</t>
  </si>
  <si>
    <t>Metoclopramid tab.10mg N50</t>
  </si>
  <si>
    <t>POLPHARMA SA, Polija</t>
  </si>
  <si>
    <t>96-0202</t>
  </si>
  <si>
    <t>INJ. ŠĶ.</t>
  </si>
  <si>
    <t>10MG/2ML</t>
  </si>
  <si>
    <t>Metoclopramid amp.10mg/2ml N5</t>
  </si>
  <si>
    <t>96-0203</t>
  </si>
  <si>
    <t>A06AB02</t>
  </si>
  <si>
    <t>BISACODYL</t>
  </si>
  <si>
    <t>TABLETES</t>
  </si>
  <si>
    <t>5MG</t>
  </si>
  <si>
    <t>TABLETE</t>
  </si>
  <si>
    <t>Bisacodyl tbl.5mg N40</t>
  </si>
  <si>
    <t>97-0256</t>
  </si>
  <si>
    <t>A06AD11</t>
  </si>
  <si>
    <t>LACTULOSUM</t>
  </si>
  <si>
    <t>ŠĶIDR.IEKŠ.LIETOŠ.</t>
  </si>
  <si>
    <t>500ML</t>
  </si>
  <si>
    <t>FLAK</t>
  </si>
  <si>
    <t>Duphalac sol.667mg/ml 500ml</t>
  </si>
  <si>
    <t>ABBOT GmbH&amp;Co.KG ,Lielbritānija</t>
  </si>
  <si>
    <t>99-0641</t>
  </si>
  <si>
    <t>A06AG11</t>
  </si>
  <si>
    <t>NATRII LAURYLSULFOACETAMUM/NATRII CITRATUM/SORBITOLUM</t>
  </si>
  <si>
    <t>9/90/625MG/ML</t>
  </si>
  <si>
    <t>MIKROKLIZMA</t>
  </si>
  <si>
    <t>TUBA</t>
  </si>
  <si>
    <t>Microlax tubes 5ml N12</t>
  </si>
  <si>
    <t>JOHNSON&amp;JOHNSON CONSUMER, Šveice</t>
  </si>
  <si>
    <t>00-0919</t>
  </si>
  <si>
    <t>A07BA01</t>
  </si>
  <si>
    <t>CARBO ACTIVATUS</t>
  </si>
  <si>
    <t>0.25G</t>
  </si>
  <si>
    <t>Carbo activatus tab. N10*RFF</t>
  </si>
  <si>
    <t>RĪGAS FARMFABRIKA, Latvija</t>
  </si>
  <si>
    <t>A07BC05</t>
  </si>
  <si>
    <t>DIOSMETITUM</t>
  </si>
  <si>
    <t>PULV. IEK;SĶ. LIETOAMAS PAGATAV.</t>
  </si>
  <si>
    <t>3G</t>
  </si>
  <si>
    <t>PULVERIS</t>
  </si>
  <si>
    <t>Smecta pac.N30</t>
  </si>
  <si>
    <t>IPSEN PHARMA, Francija</t>
  </si>
  <si>
    <t>93-0524</t>
  </si>
  <si>
    <t>A07CA</t>
  </si>
  <si>
    <t>REHYDRON POWDER</t>
  </si>
  <si>
    <t>18.9 DOS</t>
  </si>
  <si>
    <t>Rehydron Optim pulv.10.7g N20</t>
  </si>
  <si>
    <t>ORION PHARMA, Somija</t>
  </si>
  <si>
    <t>11-0302</t>
  </si>
  <si>
    <t>A07DA03</t>
  </si>
  <si>
    <t>LOPERAMIDUM</t>
  </si>
  <si>
    <t>TABLETES/ KAPSULAS</t>
  </si>
  <si>
    <t>2MG</t>
  </si>
  <si>
    <t>Loperamid caps.2mg N10</t>
  </si>
  <si>
    <t>95-0292</t>
  </si>
  <si>
    <t>A07EC01</t>
  </si>
  <si>
    <t>SULFASAZALINE</t>
  </si>
  <si>
    <t>500MG</t>
  </si>
  <si>
    <t>Sulfasalazin tbl.500mg N50</t>
  </si>
  <si>
    <t>KRKA, Slovēnija</t>
  </si>
  <si>
    <t>95-0052</t>
  </si>
  <si>
    <t>A07FA02</t>
  </si>
  <si>
    <t>SACCHAROMUCES BOULARDII</t>
  </si>
  <si>
    <t>250MG</t>
  </si>
  <si>
    <t>Enterol caps.250mg N20</t>
  </si>
  <si>
    <t>BIOCODEX LABORATORIES, Francija</t>
  </si>
  <si>
    <t>97-0022</t>
  </si>
  <si>
    <t>A07XA04</t>
  </si>
  <si>
    <t>RACECADOTRILUM</t>
  </si>
  <si>
    <t>30MG</t>
  </si>
  <si>
    <t>Hidrasec gran.p/susp.30mg N16</t>
  </si>
  <si>
    <t>11-0393</t>
  </si>
  <si>
    <t>A09AA02</t>
  </si>
  <si>
    <t>PANCREATINUM</t>
  </si>
  <si>
    <t>MIKROKAPSULAS</t>
  </si>
  <si>
    <t>10000MG</t>
  </si>
  <si>
    <t>Kreon 10000 caps.N50</t>
  </si>
  <si>
    <t>99-0594</t>
  </si>
  <si>
    <t>25000MG</t>
  </si>
  <si>
    <t>Kreon 25000 caps.N50</t>
  </si>
  <si>
    <t>99-0595</t>
  </si>
  <si>
    <t>A10BA02</t>
  </si>
  <si>
    <t>METFORMINUM</t>
  </si>
  <si>
    <t>1000MG</t>
  </si>
  <si>
    <t>Metfogamma tab.obd.1000mg N120</t>
  </si>
  <si>
    <t>WORWAG PHARMA, Vācija</t>
  </si>
  <si>
    <t>07-0390</t>
  </si>
  <si>
    <t>850MG</t>
  </si>
  <si>
    <t>Metformin-RPH tbl.obd.850mg N120</t>
  </si>
  <si>
    <t>RATIOPHARM, Vācija</t>
  </si>
  <si>
    <t>00-0571</t>
  </si>
  <si>
    <t>A10BB09</t>
  </si>
  <si>
    <t>GLICLAZID</t>
  </si>
  <si>
    <t>60MG</t>
  </si>
  <si>
    <t>Gliclazide Zentiva tab.60mg N30</t>
  </si>
  <si>
    <t>ZENTIVA, Slovēnija</t>
  </si>
  <si>
    <t>14-0167</t>
  </si>
  <si>
    <t>A11CC05</t>
  </si>
  <si>
    <t>CHOLECALCIFEROLUM</t>
  </si>
  <si>
    <t>ŠĶĪDUMS IEKŠĶĪGAI LIET.</t>
  </si>
  <si>
    <t>0.5MG/ML</t>
  </si>
  <si>
    <t>Vigantol Oil 0.5mg/ml 10ml #Phm</t>
  </si>
  <si>
    <t>MERCK KGAA #R, Vācija</t>
  </si>
  <si>
    <t>I000779</t>
  </si>
  <si>
    <t>A11HA02</t>
  </si>
  <si>
    <t>PYRIDOXINE</t>
  </si>
  <si>
    <t>50MG/ML</t>
  </si>
  <si>
    <t>Pyridoxini h/chloridum amp.50mg/ml 1ml N10</t>
  </si>
  <si>
    <t>KALCEKS, Latvija</t>
  </si>
  <si>
    <t>95-0201</t>
  </si>
  <si>
    <t>A12AA03</t>
  </si>
  <si>
    <t>CALCIUM ACETATE ANHYDROUS</t>
  </si>
  <si>
    <t>8,94MG/ML</t>
  </si>
  <si>
    <t>Calcii glyconas amp.8.94mg/ml 10ml N50</t>
  </si>
  <si>
    <t>05-0279</t>
  </si>
  <si>
    <t>B01AA03</t>
  </si>
  <si>
    <t>WARFARINUM</t>
  </si>
  <si>
    <t>Warfarin-Grindex tbl.5mg N100</t>
  </si>
  <si>
    <t>00-1031</t>
  </si>
  <si>
    <t>3MG</t>
  </si>
  <si>
    <t>Warfarin-Grindex tbl.3mg N100</t>
  </si>
  <si>
    <t>00-1030</t>
  </si>
  <si>
    <t>B01AB01</t>
  </si>
  <si>
    <t>HEPARINUM</t>
  </si>
  <si>
    <t>5000 UI.ML</t>
  </si>
  <si>
    <t>Heparine Sodium fl.25000UI 5ml N10(Panpharma)</t>
  </si>
  <si>
    <t>PANPHARMA LABORATOIRES, Francija</t>
  </si>
  <si>
    <t>99-0448</t>
  </si>
  <si>
    <t>B01AB05</t>
  </si>
  <si>
    <t>ENOXAPARINUM</t>
  </si>
  <si>
    <t>PILNŠĻIRCE</t>
  </si>
  <si>
    <t>4000 anti-Xa IU/0.4 ML</t>
  </si>
  <si>
    <t>Clexane inj.4000IU/0.4ml N10(šļ.)</t>
  </si>
  <si>
    <t xml:space="preserve">AVENTIS PHARMA INTERNATIONAL S.A.,Francija </t>
  </si>
  <si>
    <t>98-0718</t>
  </si>
  <si>
    <t>6000 anti-Xa IU/0.6 ML</t>
  </si>
  <si>
    <t>Clexane inj.6000IU/0.6ml N2(šļ.)</t>
  </si>
  <si>
    <t>98-0719</t>
  </si>
  <si>
    <t>B01AC04</t>
  </si>
  <si>
    <t>CLOPIDOGREL</t>
  </si>
  <si>
    <t>75MG</t>
  </si>
  <si>
    <t>Trombex tab.obd.75mg N30</t>
  </si>
  <si>
    <t>09-0257</t>
  </si>
  <si>
    <t>B01AC06</t>
  </si>
  <si>
    <t>ACETYLSALYCYLIC ACID</t>
  </si>
  <si>
    <t>100MG</t>
  </si>
  <si>
    <t>Thrombo ASS tab.100mg N100</t>
  </si>
  <si>
    <t>LANNACHER HEILMITTEL, Austrija</t>
  </si>
  <si>
    <t>99-0214</t>
  </si>
  <si>
    <t>B01AC30</t>
  </si>
  <si>
    <t>CLOPIDOGREL/ ACETYLSALYCYLIC ACID</t>
  </si>
  <si>
    <t>75MG/100MG</t>
  </si>
  <si>
    <t>Duoplavin tab.obd.75mg/100mg N28</t>
  </si>
  <si>
    <t>SANOFI-WINNTROP, Francija</t>
  </si>
  <si>
    <t>EU/1/10/619/009</t>
  </si>
  <si>
    <t>B02BX01</t>
  </si>
  <si>
    <t>ETAMSYLATUM</t>
  </si>
  <si>
    <t>125MG/ML</t>
  </si>
  <si>
    <t>Dicynone amp.250mg/2ml N50</t>
  </si>
  <si>
    <t>98-0851</t>
  </si>
  <si>
    <t>B03AC06</t>
  </si>
  <si>
    <t>FERRI (III) HYDROXIDUM CUM DEXTRANUM</t>
  </si>
  <si>
    <t>100MG/2ML</t>
  </si>
  <si>
    <t>CosmoFer amp.50mg/ml 2ml N5</t>
  </si>
  <si>
    <t>PHARMACOSMOS, Dānija</t>
  </si>
  <si>
    <t>07-0132</t>
  </si>
  <si>
    <t>B03BA01</t>
  </si>
  <si>
    <t>CYANOCOBALAMINUM</t>
  </si>
  <si>
    <t>1000 MCG/ML</t>
  </si>
  <si>
    <t>Vit.B12 amp.500mkg/1ml N10(Sopharma)</t>
  </si>
  <si>
    <t>05-0036</t>
  </si>
  <si>
    <t>B02BA01</t>
  </si>
  <si>
    <t>PYNTOMENANDIONUM</t>
  </si>
  <si>
    <t>2MG/02ML</t>
  </si>
  <si>
    <t>Konakion MM Paediatric amp.2mg/0.2ml N5</t>
  </si>
  <si>
    <t>HOFFMANN-LA ROCHE, Šveice</t>
  </si>
  <si>
    <t>00-0936</t>
  </si>
  <si>
    <t>43. daļa</t>
  </si>
  <si>
    <t>B05-ASINIS UN ASINS AISTĀJĒJI 33621400-3</t>
  </si>
  <si>
    <t>B05AA06</t>
  </si>
  <si>
    <t>GELATINUM SATUROŠI LĪDZEKĻI</t>
  </si>
  <si>
    <t>0.25MG/500ML</t>
  </si>
  <si>
    <t>B05BA10</t>
  </si>
  <si>
    <t xml:space="preserve">KOMBINĀCIJAS </t>
  </si>
  <si>
    <t>INFŪZIJU ŠĶ.</t>
  </si>
  <si>
    <t>500ML 10%</t>
  </si>
  <si>
    <t>B05BB02</t>
  </si>
  <si>
    <r>
      <t>ELEKTROLĪTI UN OGĻHIDRĀTI</t>
    </r>
    <r>
      <rPr>
        <b/>
        <sz val="10"/>
        <rFont val="Times New Roman"/>
        <family val="1"/>
      </rPr>
      <t xml:space="preserve"> </t>
    </r>
    <r>
      <rPr>
        <i/>
        <sz val="10"/>
        <rFont val="Times New Roman"/>
        <family val="1"/>
      </rPr>
      <t>(STEROFUNDIN BG-5)</t>
    </r>
  </si>
  <si>
    <t>ELEKTROLĪTI UN OGĻHIDRĀTI (STEROFUNDIN HEG-5)***</t>
  </si>
  <si>
    <t>B05CX01</t>
  </si>
  <si>
    <t>GLUCOSUM</t>
  </si>
  <si>
    <t>50%- 500ML</t>
  </si>
  <si>
    <t>44. daļa</t>
  </si>
  <si>
    <t>B05BB01-ŠĶĪDUMI INFŪZIJAI 33692100-8</t>
  </si>
  <si>
    <t>B05BB01</t>
  </si>
  <si>
    <r>
      <t xml:space="preserve">ELEKTROLĪTU ŠĶĪDUMI </t>
    </r>
    <r>
      <rPr>
        <i/>
        <sz val="10"/>
        <rFont val="Times New Roman"/>
        <family val="1"/>
      </rPr>
      <t>(RINGER)</t>
    </r>
  </si>
  <si>
    <r>
      <t xml:space="preserve">ELEKTROLĪTU ŠĶĪDUMI </t>
    </r>
    <r>
      <rPr>
        <i/>
        <sz val="10"/>
        <rFont val="Times New Roman"/>
        <family val="1"/>
      </rPr>
      <t>(RINGER-LACTAT)ELEKTROLĪTU ŠĶĪDUMI (RINGER-LACTAT)ELEKTROLĪTU ŠĶĪDUMI (RINGER-LACTAT)ELEKTROLĪTU ŠĶĪDUMI (RINGER-LACTAT)ELEKTROLĪTU ŠĶĪDUMI (RINGER-LACTAT)ELEKTROLĪTU ŠĶĪDUMI (RINGER-LACTAT)ELEKTROLĪTU ŠĶĪDUMI (RINGER-LACTAT)ELEKTROLĪTU ŠĶĪDUMI (RINGER-LACTAT)ELEKTROLĪTU ŠĶĪDUMI (RINGER-LACTAT)ELEKTROLĪTU ŠĶĪDUMI (RINGER-LACTAT)ELEKTROLĪTU ŠĶĪDUMI (RINGER-LACTAT)ELEKTROLĪTU ŠĶĪDUMI (RINGER-LACTAT)ELEKTROLĪTU ŠĶĪDUMI (RINGER-LACTAT)ELEKTROLĪTU ŠĶĪDUMI (RINGER-LACTAT)</t>
    </r>
  </si>
  <si>
    <t>45. daļa</t>
  </si>
  <si>
    <t>B05-ŠĶĪDUMI INFŪZIJAI 33692100-8</t>
  </si>
  <si>
    <t>B05BC01</t>
  </si>
  <si>
    <t>MANNITOLUM</t>
  </si>
  <si>
    <t>Mannitol sol.10% 500ml N12</t>
  </si>
  <si>
    <t>FRESENIUS KABI, Zviedrija</t>
  </si>
  <si>
    <t>01-0003</t>
  </si>
  <si>
    <t>B05AA05</t>
  </si>
  <si>
    <t>DEXTRAN</t>
  </si>
  <si>
    <t>Dekstran 40 sol.p/inf.10% 500ml N12</t>
  </si>
  <si>
    <t>03-0349</t>
  </si>
  <si>
    <t>B05CB01</t>
  </si>
  <si>
    <t>NATRII CHLORIDUM</t>
  </si>
  <si>
    <t>0.9%-100ML</t>
  </si>
  <si>
    <t>Natrii chloridi sol.0.9% 100ml N40(Fresenius)</t>
  </si>
  <si>
    <t>96-0312</t>
  </si>
  <si>
    <t>0.9%-1000ML</t>
  </si>
  <si>
    <t>Natrii chloridi sol.0.9% 1000ml N10(Fresenius</t>
  </si>
  <si>
    <t>0.9%-250ML</t>
  </si>
  <si>
    <t>Natrii chloridi sol.0.9% 250ml N20(Fresenius</t>
  </si>
  <si>
    <t>0.9%-500ML</t>
  </si>
  <si>
    <t>Natrii chloridi sol.0.9% 500ml N20(Fresenius)</t>
  </si>
  <si>
    <t>10%-500ml</t>
  </si>
  <si>
    <t>Glucosi sol.10% 500ml N20(Fresenius)</t>
  </si>
  <si>
    <t>99-0372</t>
  </si>
  <si>
    <t>5%-500ML</t>
  </si>
  <si>
    <t>Glucosi sol.5% 500ml N20(Fresenius)</t>
  </si>
  <si>
    <t>99-0371</t>
  </si>
  <si>
    <t>5%-250ML</t>
  </si>
  <si>
    <t>Glucosi sol.5% 250ml N20(Fresenius)</t>
  </si>
  <si>
    <t>46. daļa</t>
  </si>
  <si>
    <t>B05-ŠĶĪDUMI SKALOŠANAI 33692000-7</t>
  </si>
  <si>
    <t>SKALOŠANAI</t>
  </si>
  <si>
    <t>FLAKONS AR SKRŪVĒJAMU KORĶI</t>
  </si>
  <si>
    <t>0.9%-3000ML</t>
  </si>
  <si>
    <t>47. daļa</t>
  </si>
  <si>
    <t>B05X-PAPILDUS ŠĶĪDUMI INFŪZIJAI 33692100-8</t>
  </si>
  <si>
    <t>B05XA03</t>
  </si>
  <si>
    <t>NATRII  CHLORIDUM</t>
  </si>
  <si>
    <t>5.85%-20ML</t>
  </si>
  <si>
    <t>B05XA01</t>
  </si>
  <si>
    <t>KALII  CHLORIDE</t>
  </si>
  <si>
    <t>7.45%- 20ML</t>
  </si>
  <si>
    <t>B05XA02</t>
  </si>
  <si>
    <t>NATRII BICARBONAS</t>
  </si>
  <si>
    <t>4.2%-250 ML</t>
  </si>
  <si>
    <t>48. daļa</t>
  </si>
  <si>
    <t xml:space="preserve"> MEDIKAMENTI II 33622100-7</t>
  </si>
  <si>
    <t>C01AA05</t>
  </si>
  <si>
    <t>DIGOXINUM</t>
  </si>
  <si>
    <t>0.25MG</t>
  </si>
  <si>
    <t>Digoxinum tab.0.25mg N50</t>
  </si>
  <si>
    <t>97-0565</t>
  </si>
  <si>
    <t xml:space="preserve">DIGOXINUM </t>
  </si>
  <si>
    <t>0.5MG/2ML</t>
  </si>
  <si>
    <t>Digoxicor amp.0.5mg 2ml N10(Digoxinum)</t>
  </si>
  <si>
    <t>09-0526</t>
  </si>
  <si>
    <t>C01BD01</t>
  </si>
  <si>
    <t>AMIDARONUM</t>
  </si>
  <si>
    <t>200MG</t>
  </si>
  <si>
    <t>Amiokordin tbl.200mg N60</t>
  </si>
  <si>
    <t>00-0558</t>
  </si>
  <si>
    <t>150MG/3ML</t>
  </si>
  <si>
    <t>Amiokordin amp.150mg/3ml N5</t>
  </si>
  <si>
    <t>03-0106</t>
  </si>
  <si>
    <t>C01CA04</t>
  </si>
  <si>
    <t>DOPAMINUM</t>
  </si>
  <si>
    <t>KONCENTR. INF. ŠĶ. PAGATAV.</t>
  </si>
  <si>
    <t>200MG/10ML</t>
  </si>
  <si>
    <t xml:space="preserve">Dopamin 200mg </t>
  </si>
  <si>
    <t>POLFA, Polija</t>
  </si>
  <si>
    <t>Nereģistrēts medikaments</t>
  </si>
  <si>
    <t>C01CA07</t>
  </si>
  <si>
    <t>DOBUTAMIN</t>
  </si>
  <si>
    <t>12,5MG/ML</t>
  </si>
  <si>
    <t>Nav pieejams</t>
  </si>
  <si>
    <t>C01CA24</t>
  </si>
  <si>
    <t>EPINEFRINUM</t>
  </si>
  <si>
    <t>Adrenalini amp.1mg 1ml N10</t>
  </si>
  <si>
    <t>05-0362</t>
  </si>
  <si>
    <t>C01DA02</t>
  </si>
  <si>
    <t>GLYCERYL TRINITRAS</t>
  </si>
  <si>
    <t>10MG/10ML</t>
  </si>
  <si>
    <t xml:space="preserve">Nitrocine amp. 10 mg/10 ml N10 </t>
  </si>
  <si>
    <t>AESICA PHARM, Vācija</t>
  </si>
  <si>
    <t>00-0226</t>
  </si>
  <si>
    <t>AER</t>
  </si>
  <si>
    <t>0.4MG DEVA</t>
  </si>
  <si>
    <t>AER0SOLS</t>
  </si>
  <si>
    <t>Nitromint aerosols 1%(0.4mg/d.)10.0</t>
  </si>
  <si>
    <t>EGIS PHARMACEUTICALS, Ungārija</t>
  </si>
  <si>
    <t>98-0660</t>
  </si>
  <si>
    <t>0.5MG</t>
  </si>
  <si>
    <t>Nitrocor tab.0.5mg N40(Nitroglycerinum)</t>
  </si>
  <si>
    <t>LEKSREDSTVA, Krievija</t>
  </si>
  <si>
    <t>96-0531</t>
  </si>
  <si>
    <t>C01DA14</t>
  </si>
  <si>
    <t>ISOSORBIDE MONONITRATE</t>
  </si>
  <si>
    <t>ISMN Stada tab.40mg N100(Isosorbidi mononit.)</t>
  </si>
  <si>
    <t>STADA, Vācija</t>
  </si>
  <si>
    <t>05-0088</t>
  </si>
  <si>
    <t>Isomonit retard tab.60mg N60</t>
  </si>
  <si>
    <t>SALUTAS PHARMA GMBH, Vācija</t>
  </si>
  <si>
    <t>03-0479</t>
  </si>
  <si>
    <t>C02AB01</t>
  </si>
  <si>
    <t>METHYLDOPUM</t>
  </si>
  <si>
    <t>Dopegyt tab.250mg N50</t>
  </si>
  <si>
    <t>99-0938</t>
  </si>
  <si>
    <t>B05XA05</t>
  </si>
  <si>
    <t>MAGNESII SULFAS</t>
  </si>
  <si>
    <t>250MG/ML</t>
  </si>
  <si>
    <t>Magnesii sulfas amp.250mg/ml 10ml N10</t>
  </si>
  <si>
    <t>95-0160</t>
  </si>
  <si>
    <t>C02AC01</t>
  </si>
  <si>
    <t>CLONIDINUM</t>
  </si>
  <si>
    <t>0.15MG/ML 1ML</t>
  </si>
  <si>
    <t>Chlophazolin amp.0.15mg/ml 1ml N10</t>
  </si>
  <si>
    <t>07-0279</t>
  </si>
  <si>
    <t>C02AC05</t>
  </si>
  <si>
    <t>MOXONIDIN</t>
  </si>
  <si>
    <t>0,4MG</t>
  </si>
  <si>
    <t>Moxonidin tbl.obd.0.4mg N30</t>
  </si>
  <si>
    <t>HEXAL AG, Vācija</t>
  </si>
  <si>
    <t>04-0123</t>
  </si>
  <si>
    <t>C03CA01</t>
  </si>
  <si>
    <t>FUROSEMIDUM</t>
  </si>
  <si>
    <t>10MG/ML</t>
  </si>
  <si>
    <t>Furosemidum amp.20mg 2ml N10</t>
  </si>
  <si>
    <t>05-0219</t>
  </si>
  <si>
    <t>Furosemidum tbl.40mg N50</t>
  </si>
  <si>
    <t>OLAINFARM, Latvija</t>
  </si>
  <si>
    <t>98-0192</t>
  </si>
  <si>
    <t>C03CA04</t>
  </si>
  <si>
    <t>TORASEMIDUM</t>
  </si>
  <si>
    <t xml:space="preserve"> 20MG/4ML</t>
  </si>
  <si>
    <t>Trifas amp.20mg 4ml N5</t>
  </si>
  <si>
    <t>99-0564</t>
  </si>
  <si>
    <t xml:space="preserve"> 10MG</t>
  </si>
  <si>
    <t>Torasemide-TEVA tab.10mg N30</t>
  </si>
  <si>
    <t>PLIVA KRAKOW, Polija</t>
  </si>
  <si>
    <t>05-0221</t>
  </si>
  <si>
    <t>C03DA01</t>
  </si>
  <si>
    <t>SPIRONOLACTONUM</t>
  </si>
  <si>
    <t>50MG</t>
  </si>
  <si>
    <t>Spirix tab.50mg N60</t>
  </si>
  <si>
    <t>NYCOMED, Dānija</t>
  </si>
  <si>
    <t>99-0353</t>
  </si>
  <si>
    <t>C04AD03</t>
  </si>
  <si>
    <t>PENTOXIFYLLINE</t>
  </si>
  <si>
    <t>Pentilin amp.100mg/5ml N5</t>
  </si>
  <si>
    <t>95-0104</t>
  </si>
  <si>
    <t>C05BA</t>
  </si>
  <si>
    <t>Heparins or heparinoids for topical use</t>
  </si>
  <si>
    <t>GĒLS</t>
  </si>
  <si>
    <t>TŪBIŅA</t>
  </si>
  <si>
    <t>Lioton 1000IU gel 50.0</t>
  </si>
  <si>
    <t>98-0117</t>
  </si>
  <si>
    <t>C07AB02</t>
  </si>
  <si>
    <t>METOPROLOLUM ILGSTOŠAS DARBĪBAS</t>
  </si>
  <si>
    <t>23.75MG</t>
  </si>
  <si>
    <t>Metazero tab.23.75mg N30 (ilgst.darb.)</t>
  </si>
  <si>
    <t>15-0342</t>
  </si>
  <si>
    <t>METOPROLOLUM RETARD</t>
  </si>
  <si>
    <t>Metazero tab.95mg N30 (ilstoš.darb.)</t>
  </si>
  <si>
    <t>15-0344</t>
  </si>
  <si>
    <t xml:space="preserve">METOPROLOLUM </t>
  </si>
  <si>
    <t>Betaloc inj.1mg/ml 5ml N5</t>
  </si>
  <si>
    <t>ASTRA, Zviedrija</t>
  </si>
  <si>
    <t>00-1112</t>
  </si>
  <si>
    <t>Metoprolol-RPH tbl.100mg N30</t>
  </si>
  <si>
    <t>99-0224</t>
  </si>
  <si>
    <t>C08CA01</t>
  </si>
  <si>
    <t>AMLODIPINUM</t>
  </si>
  <si>
    <t>Amlodipine TEVA tab.10mg N90</t>
  </si>
  <si>
    <t>TEVA PHARMACEUTICAL IND.- SICOR, Ungārija</t>
  </si>
  <si>
    <t>08-0358</t>
  </si>
  <si>
    <t>C08CA05</t>
  </si>
  <si>
    <t>NIFIDIPINUM</t>
  </si>
  <si>
    <t>ILGSTOŠAS DARB. TABL</t>
  </si>
  <si>
    <t>Corinfar tab.obd.10mg N100</t>
  </si>
  <si>
    <t>AWD PHARMA, Vācija</t>
  </si>
  <si>
    <t>98-0286</t>
  </si>
  <si>
    <t>Corinfar retard tab.obd.20mg N100</t>
  </si>
  <si>
    <t>98-0287</t>
  </si>
  <si>
    <t>C08CA08</t>
  </si>
  <si>
    <t>NITRENDIPINUM</t>
  </si>
  <si>
    <t>Nitresan tab.20mg N30</t>
  </si>
  <si>
    <t>PRO.MED.CS PRAHA A.S., Čehija</t>
  </si>
  <si>
    <t>09-0093</t>
  </si>
  <si>
    <t>C08DA01</t>
  </si>
  <si>
    <t>VERAPAMILUM</t>
  </si>
  <si>
    <t>5MG/2ML</t>
  </si>
  <si>
    <t xml:space="preserve">Verapamil 5 mg/2 ml N5 </t>
  </si>
  <si>
    <t>80MG</t>
  </si>
  <si>
    <t>Verapamil-RPH N tbl.80mg N50</t>
  </si>
  <si>
    <t>98-0345</t>
  </si>
  <si>
    <t>C09AA02</t>
  </si>
  <si>
    <t>ENALAPRILUM</t>
  </si>
  <si>
    <t>Enarenal tab.10mg N30</t>
  </si>
  <si>
    <t>96-0580</t>
  </si>
  <si>
    <t>Enarenal tab.20mg N30</t>
  </si>
  <si>
    <t>99-0080</t>
  </si>
  <si>
    <t>1.25MG/ML</t>
  </si>
  <si>
    <t>Enap sol.p/i/v inj.1.25mg/ml N5</t>
  </si>
  <si>
    <t>96-0210</t>
  </si>
  <si>
    <t>C10AA05</t>
  </si>
  <si>
    <t>ATROVASTATINUM</t>
  </si>
  <si>
    <t>Astator 80 mg N30</t>
  </si>
  <si>
    <t>11-0207</t>
  </si>
  <si>
    <t>C09AA04</t>
  </si>
  <si>
    <t>PERINDOPRIL</t>
  </si>
  <si>
    <t>Prestarium tab.obd.5mg N30</t>
  </si>
  <si>
    <t>SERVIER, Francija</t>
  </si>
  <si>
    <t>05-0263</t>
  </si>
  <si>
    <t>C09BB04</t>
  </si>
  <si>
    <t>PERINDOPRILI ARGININUM,AMLODIPINI BESILAS</t>
  </si>
  <si>
    <t>10/10MG</t>
  </si>
  <si>
    <t>Perindopril/Amlodipine Teva tab.10mg/10mg N30</t>
  </si>
  <si>
    <t>14-0087</t>
  </si>
  <si>
    <t>10/5MG</t>
  </si>
  <si>
    <t>Perindopril/Amlodipine Teva tab.10mg/5mg N30</t>
  </si>
  <si>
    <t>14-0086</t>
  </si>
  <si>
    <t>Prestarium tab.obd.10mg N90</t>
  </si>
  <si>
    <t>05-0264</t>
  </si>
  <si>
    <t>C09CA07</t>
  </si>
  <si>
    <t>TELMISARTANUM</t>
  </si>
  <si>
    <t>Tezeo tab.80mg N30</t>
  </si>
  <si>
    <t>10-0175</t>
  </si>
  <si>
    <t>49. daļa</t>
  </si>
  <si>
    <t xml:space="preserve"> D-ĀDU MĪKSTINOŠI UN AIZSARGĀJOŠI LĪDZEKĻI 33631200-4</t>
  </si>
  <si>
    <t>D02AB</t>
  </si>
  <si>
    <t>ZINCI OXYDUM</t>
  </si>
  <si>
    <t>ZIEDE</t>
  </si>
  <si>
    <t>Zinci ung.30.0</t>
  </si>
  <si>
    <t>99-0750</t>
  </si>
  <si>
    <t>D03AX04</t>
  </si>
  <si>
    <t xml:space="preserve">DEXPANTHENOLUM </t>
  </si>
  <si>
    <t>UZ ĀDAS LIETOJAMAS PUTAS</t>
  </si>
  <si>
    <t>4.63MG/G</t>
  </si>
  <si>
    <t>Panthenol S.O.S. spray 130.0*</t>
  </si>
  <si>
    <t>PAMEX PHARMACEUTICAL, Vācija</t>
  </si>
  <si>
    <t>Prece ar 21% PVN</t>
  </si>
  <si>
    <t>D06AX01</t>
  </si>
  <si>
    <t>ACIDUM FUSIDICUM</t>
  </si>
  <si>
    <t>ZIEDE/KRĒMS</t>
  </si>
  <si>
    <t>2%-15MG/G</t>
  </si>
  <si>
    <t>Fucidin cream 20mg/g 15.0 #Phm</t>
  </si>
  <si>
    <t>LEO PHARMACEUTICAL, Dānija</t>
  </si>
  <si>
    <t>I000658</t>
  </si>
  <si>
    <t>D08AX</t>
  </si>
  <si>
    <t>VIRIDE NITENS</t>
  </si>
  <si>
    <t>ŠĶĪDUMS</t>
  </si>
  <si>
    <t>1%-10ML</t>
  </si>
  <si>
    <t>Viride nitentis sol.spirit.1% 10ml</t>
  </si>
  <si>
    <t>99-0480</t>
  </si>
  <si>
    <t>KALII PERMANGANAS</t>
  </si>
  <si>
    <t>PULVERIS SKALOJAMĀ ŠĶ. PAGAT.</t>
  </si>
  <si>
    <t>30G</t>
  </si>
  <si>
    <t>Kalii permanganas 10.0</t>
  </si>
  <si>
    <t>98-0188</t>
  </si>
  <si>
    <t>HYDROGENII PEROXYDUM</t>
  </si>
  <si>
    <t>3%-100ML</t>
  </si>
  <si>
    <t>Hydrogenii peroxydi sol.3% 100ml(Hasco-Lek)</t>
  </si>
  <si>
    <t>HASCO LEK, Polija</t>
  </si>
  <si>
    <t>00-0767</t>
  </si>
  <si>
    <r>
      <t xml:space="preserve">PIX LIGUIDA BETULAE, XEROFORMINUM </t>
    </r>
    <r>
      <rPr>
        <i/>
        <sz val="10"/>
        <rFont val="Times New Roman"/>
        <family val="1"/>
      </rPr>
      <t>(LINIMENTUM BALSAMICUM VISHNEVSKY)</t>
    </r>
  </si>
  <si>
    <t>LINIMENTS</t>
  </si>
  <si>
    <t>Wischnevsky linimentum bals.30.0*RFF</t>
  </si>
  <si>
    <t>MP</t>
  </si>
  <si>
    <t>H02AB02</t>
  </si>
  <si>
    <t>DEXAMETHASONUM</t>
  </si>
  <si>
    <t>4MG/ML</t>
  </si>
  <si>
    <t>Orlixon amp 4mg/1 ml N25 (Dexamethazoni)</t>
  </si>
  <si>
    <t>96-0271</t>
  </si>
  <si>
    <t>H02AB04</t>
  </si>
  <si>
    <t>METHYLPREDNISOLONUM</t>
  </si>
  <si>
    <t>Solu-Medrol flac.1000mg(+šķ.16ml) N1</t>
  </si>
  <si>
    <t>PHARMACIA AND UPJOHN, ASV</t>
  </si>
  <si>
    <t>03-0513</t>
  </si>
  <si>
    <t>Solu-Medrol flac.500mg(+šķ.8ml) N1</t>
  </si>
  <si>
    <t>03-0512</t>
  </si>
  <si>
    <t>Solu-Medrol flac.40mg(+šķ.1ml) N1</t>
  </si>
  <si>
    <t>03-0509</t>
  </si>
  <si>
    <t>16MG</t>
  </si>
  <si>
    <t>Medrol tab.16mg N50</t>
  </si>
  <si>
    <t>99-1043</t>
  </si>
  <si>
    <t>PRENISOLONUM</t>
  </si>
  <si>
    <t>Prednisolon tab.5mg N100</t>
  </si>
  <si>
    <t>GEDEON RICHTER, Ungārija</t>
  </si>
  <si>
    <t>96-0251</t>
  </si>
  <si>
    <t>H02AB09</t>
  </si>
  <si>
    <t>HYDROCORTISONUM</t>
  </si>
  <si>
    <t>Solu-Cortef flac.100mg/2ml N1</t>
  </si>
  <si>
    <t>96-0062</t>
  </si>
  <si>
    <t>H03AA01</t>
  </si>
  <si>
    <r>
      <t>L</t>
    </r>
    <r>
      <rPr>
        <sz val="10"/>
        <rFont val="Times New Roman"/>
        <family val="1"/>
      </rPr>
      <t>EVOTHYROXINUM</t>
    </r>
  </si>
  <si>
    <t>100 MCG</t>
  </si>
  <si>
    <t>L-Thyroxin 100 tab.N100</t>
  </si>
  <si>
    <t>96-0154</t>
  </si>
  <si>
    <t>50. daļa</t>
  </si>
  <si>
    <t>MEDIKAMENTI III 33661100-2</t>
  </si>
  <si>
    <t>N01AB06</t>
  </si>
  <si>
    <t>ISOFLURANUM</t>
  </si>
  <si>
    <t>INHAL. TVAIKI, ŠĶIDR.</t>
  </si>
  <si>
    <t>100ML-99.90%</t>
  </si>
  <si>
    <t>N01AB08</t>
  </si>
  <si>
    <t>SEVOFLURANUM</t>
  </si>
  <si>
    <t>250ML</t>
  </si>
  <si>
    <t>Sevorane sol.pro inhal.anaest.250ml</t>
  </si>
  <si>
    <t>ABBOTT LABORATORIES, Lielbritānija</t>
  </si>
  <si>
    <t>00-1001</t>
  </si>
  <si>
    <t>N01AX</t>
  </si>
  <si>
    <t>NATRII OXYBUTYRAS</t>
  </si>
  <si>
    <t>20%10ML</t>
  </si>
  <si>
    <t>Natrii oxybutyras amp.20% 10ml N10</t>
  </si>
  <si>
    <t>99-0179</t>
  </si>
  <si>
    <t>N01AX10</t>
  </si>
  <si>
    <t>PROPOFOLUM</t>
  </si>
  <si>
    <t>EMULSIJA</t>
  </si>
  <si>
    <t>1% 20ML</t>
  </si>
  <si>
    <t>Propofol Fresenius emuls.amp.1% 20ml N5</t>
  </si>
  <si>
    <t>03-0174</t>
  </si>
  <si>
    <t>N01BB01</t>
  </si>
  <si>
    <t xml:space="preserve">BUPIVACAINUM </t>
  </si>
  <si>
    <t>ŠĶ.INJ. SPINĀLAI ANEST.</t>
  </si>
  <si>
    <t>5MG/ML 4ML</t>
  </si>
  <si>
    <t>Bupivacaine Spinal amp.5mg/ml 4ml N5</t>
  </si>
  <si>
    <t>06-0068</t>
  </si>
  <si>
    <t>SMAGAIS ŠĶ. SPINĀLAI INJ.</t>
  </si>
  <si>
    <t>5MG/ML</t>
  </si>
  <si>
    <t>Marcaine Spinal Heavy amp.5mg/ml 4ml N5</t>
  </si>
  <si>
    <t>96-0597</t>
  </si>
  <si>
    <t>0.5%/ 20ML</t>
  </si>
  <si>
    <t>Bupivacaine amp.5mg/ml 10ml N5</t>
  </si>
  <si>
    <t>06-0067</t>
  </si>
  <si>
    <t>Bupivacaine amp.5mg/ml 20ml nav pieejamas LR Zāļu tirgū,piedāvājam ampulas pa 10 ml https://www.zva.gov.lv/zvais/zalu-registrs/?iss=1&amp;lang=lv&amp;q=Marcaine&amp;ON=Marcaine&amp;NAC=on&amp;ESC=on&amp;ESI=on&amp;SAT=on&amp;DEC=on&amp;PIM=on&amp;SN=&amp;RN=&amp;AK=&amp;DIA=&amp;RA=&amp;LB=&amp;MFR=&amp;MDO=&amp;IK=</t>
  </si>
  <si>
    <t>N01BB02</t>
  </si>
  <si>
    <t>LIDOCAINUM</t>
  </si>
  <si>
    <t>Lidocainum amp.20mg/ml 5ml N10</t>
  </si>
  <si>
    <t>00-0405</t>
  </si>
  <si>
    <t>AEROSOLS VIETĒJAI LIETOŠ.</t>
  </si>
  <si>
    <t>Lidocainum aer.10% 38.0</t>
  </si>
  <si>
    <t>00-0551</t>
  </si>
  <si>
    <t>N01BB52</t>
  </si>
  <si>
    <t>Lidocaini hydrochloridum, Chlorhexidini digluconas, Methylis hydroxybenzoas</t>
  </si>
  <si>
    <t>6ML</t>
  </si>
  <si>
    <t>GAB</t>
  </si>
  <si>
    <t>Instillagel šļirce 6ml N1</t>
  </si>
  <si>
    <t>ALMED GmbH, Vācija</t>
  </si>
  <si>
    <t>03-0491</t>
  </si>
  <si>
    <t>N02AA01</t>
  </si>
  <si>
    <t>MORPHINUM</t>
  </si>
  <si>
    <t>Morphini hydrochl.amp.1% 1ml N10</t>
  </si>
  <si>
    <t>96-0010</t>
  </si>
  <si>
    <t>N02AB03</t>
  </si>
  <si>
    <t>FENTANYLUM</t>
  </si>
  <si>
    <t>0.05MG/ML</t>
  </si>
  <si>
    <t>Fentanyl amp.0.05 mg/ml 2ml N10</t>
  </si>
  <si>
    <t>95-0083</t>
  </si>
  <si>
    <t>PLĀKSTERIS</t>
  </si>
  <si>
    <t>25MCG/H</t>
  </si>
  <si>
    <t>Matrifen 25mcg/h N5 plākst.(Phentanylum)</t>
  </si>
  <si>
    <t>TAKEDA GMBH, Dānija</t>
  </si>
  <si>
    <t>06-0205</t>
  </si>
  <si>
    <t>N02AX</t>
  </si>
  <si>
    <t>TRIMEPIRIDINI HYDROCH.</t>
  </si>
  <si>
    <t>Promedolum amp.2% 1ml N10</t>
  </si>
  <si>
    <t>96-0192</t>
  </si>
  <si>
    <t>N02AX02</t>
  </si>
  <si>
    <t>TRAMADOLUM</t>
  </si>
  <si>
    <t>50MG/ML 1ML</t>
  </si>
  <si>
    <t>Tramadol amp.50mg/ml N5(KRKA)</t>
  </si>
  <si>
    <t>96-0107</t>
  </si>
  <si>
    <t>N02BB02</t>
  </si>
  <si>
    <t>METAMIZOLI NATRIUM</t>
  </si>
  <si>
    <t>500MG/ML</t>
  </si>
  <si>
    <t>Metamizolum amp.500mg/ml 2ml N10</t>
  </si>
  <si>
    <t>12-0172</t>
  </si>
  <si>
    <t>N02BE01</t>
  </si>
  <si>
    <t>PARACETAMOLUM</t>
  </si>
  <si>
    <t>SUSP.IEKŠĶ.LIET.</t>
  </si>
  <si>
    <t>120MG/5ML-100ML</t>
  </si>
  <si>
    <t>PUDELE</t>
  </si>
  <si>
    <t>Paracetamol Baby Phs susp.24mg/ml 100ml</t>
  </si>
  <si>
    <t>PHARMSTANDART-LEKSREDSTVA, Krievija</t>
  </si>
  <si>
    <t>11-0156</t>
  </si>
  <si>
    <t>SUPOZIT.</t>
  </si>
  <si>
    <t>125MG</t>
  </si>
  <si>
    <t>SUPPOZIT</t>
  </si>
  <si>
    <t>Paracetamol-RPH supp.125mg N10</t>
  </si>
  <si>
    <t>97-0063</t>
  </si>
  <si>
    <t>Paracetamol-RPH supp.250mg N10</t>
  </si>
  <si>
    <t>97-0064</t>
  </si>
  <si>
    <t>10000MG/100ML</t>
  </si>
  <si>
    <t>Paracetamol Kabi sol.p/inf.10mg/ml 100ml N10</t>
  </si>
  <si>
    <t>10-0611</t>
  </si>
  <si>
    <t>Paracetamol-Accord tab.500mg N20</t>
  </si>
  <si>
    <t>15-0224</t>
  </si>
  <si>
    <t>51. daļa</t>
  </si>
  <si>
    <t>MEDIKAMENTI IV 33661300-4</t>
  </si>
  <si>
    <t>N03AF01</t>
  </si>
  <si>
    <t>CARBAMAZEPINUM</t>
  </si>
  <si>
    <t>ILGST.DARB. TABLETE</t>
  </si>
  <si>
    <t>Finlepsin retard tab.200mg N50</t>
  </si>
  <si>
    <t>98-0383</t>
  </si>
  <si>
    <t>N03AX12</t>
  </si>
  <si>
    <t>GABAPENTINUM</t>
  </si>
  <si>
    <t>300MG</t>
  </si>
  <si>
    <t>Neurontin caps.300mg N50</t>
  </si>
  <si>
    <t>PFIZER, ASV</t>
  </si>
  <si>
    <t>01-0277</t>
  </si>
  <si>
    <t>N04BA02</t>
  </si>
  <si>
    <t>LEVDOPA AR DEKARBOKSILĀZES INHIBITORU</t>
  </si>
  <si>
    <t>100/25 MG</t>
  </si>
  <si>
    <t>Madopar"100/25""ROCHE" tab.solub.N100</t>
  </si>
  <si>
    <t>00-0723</t>
  </si>
  <si>
    <t>N05AD01</t>
  </si>
  <si>
    <t>HALOPERIDOLUM</t>
  </si>
  <si>
    <t>Haloperidol-Grind.amp.5mg/ml 1ml N5</t>
  </si>
  <si>
    <t>00-1198</t>
  </si>
  <si>
    <t>0.02%</t>
  </si>
  <si>
    <t>Haloperidol gtt.0.2% 10ml</t>
  </si>
  <si>
    <t>96-0106</t>
  </si>
  <si>
    <t>1,5MG</t>
  </si>
  <si>
    <t>Haloperidol tab.1.5mg N50</t>
  </si>
  <si>
    <t>98-0334</t>
  </si>
  <si>
    <t>N05AD03</t>
  </si>
  <si>
    <t>MELPERONUM</t>
  </si>
  <si>
    <t>25MG</t>
  </si>
  <si>
    <t>Buronil tab.obd.25mg N100</t>
  </si>
  <si>
    <t>NORDMARK ARZNEIMITTEL GMBH&amp;CO.KG, Vācija</t>
  </si>
  <si>
    <t>98-0342</t>
  </si>
  <si>
    <t>N05AF03</t>
  </si>
  <si>
    <t>CHLORPROTHIXENUM</t>
  </si>
  <si>
    <t>Truxal tab.obd.50mg N50</t>
  </si>
  <si>
    <t>LUNDBECK, Dānija</t>
  </si>
  <si>
    <t>98-0672</t>
  </si>
  <si>
    <t xml:space="preserve">N05BA01 </t>
  </si>
  <si>
    <t>DIAZEPAMUM</t>
  </si>
  <si>
    <t>0.5%2ML</t>
  </si>
  <si>
    <t>Diazepek amp.0.5% 2ml N330</t>
  </si>
  <si>
    <t>96-0050</t>
  </si>
  <si>
    <t>Diazepek tab.5mg N20</t>
  </si>
  <si>
    <t>94-0104</t>
  </si>
  <si>
    <t>N05CB02</t>
  </si>
  <si>
    <t>ETHYLI BROMISOVALERAS, PHENOBARBITALUM, OLEUM MENTHAE</t>
  </si>
  <si>
    <t>ŠĶIDRUMS IEKŠĶ.LIETOŠ.</t>
  </si>
  <si>
    <t>90ML</t>
  </si>
  <si>
    <t>Corvalolum gtt.90ml (RFF)</t>
  </si>
  <si>
    <t>97-0568</t>
  </si>
  <si>
    <t>N05CD08</t>
  </si>
  <si>
    <t>MIDAZOLAMUM</t>
  </si>
  <si>
    <t>INJ.ŠĶ</t>
  </si>
  <si>
    <t>Midazolam Accord amp.5mg/ml 1ml N10</t>
  </si>
  <si>
    <t>09-0189</t>
  </si>
  <si>
    <t xml:space="preserve">N05CD08 </t>
  </si>
  <si>
    <t>7.5MG</t>
  </si>
  <si>
    <t>Dormicum"ROCHE"tab.7.5mg N10</t>
  </si>
  <si>
    <t>95-0272</t>
  </si>
  <si>
    <t xml:space="preserve">N05BA </t>
  </si>
  <si>
    <t>FENAZEPAMUM</t>
  </si>
  <si>
    <t>1MG</t>
  </si>
  <si>
    <t>Phenazepam tab.1mg N50(Olainfarm)</t>
  </si>
  <si>
    <t>99-0883</t>
  </si>
  <si>
    <t>N06AA09</t>
  </si>
  <si>
    <t>AMITRIPTILINUM</t>
  </si>
  <si>
    <t>Amitriptylinum-Grindex tbl.10mg N50</t>
  </si>
  <si>
    <t>99-0474</t>
  </si>
  <si>
    <t>Amitriptylinum-Grindex tbl.25mg N50</t>
  </si>
  <si>
    <t>99-0092</t>
  </si>
  <si>
    <t>N06BX03</t>
  </si>
  <si>
    <t>PIRACETAMUM</t>
  </si>
  <si>
    <t>200MG/ML 5ML</t>
  </si>
  <si>
    <t>Pyracetamum amp.200mg/ml 5ml N10</t>
  </si>
  <si>
    <t>99-0481</t>
  </si>
  <si>
    <t>N06BX18</t>
  </si>
  <si>
    <t>VINPOCEINUM</t>
  </si>
  <si>
    <t>Cavinton amp.10mg/2ml N10</t>
  </si>
  <si>
    <t>96-0001</t>
  </si>
  <si>
    <t>N06DA04</t>
  </si>
  <si>
    <t>GALANTAMIN</t>
  </si>
  <si>
    <t>Nivalin amp.5mg/ml 1ml N10</t>
  </si>
  <si>
    <t>06-0145</t>
  </si>
  <si>
    <t>N07AA</t>
  </si>
  <si>
    <t>IPIDACRINUM</t>
  </si>
  <si>
    <t xml:space="preserve"> Ipidacrine-Grindeks amp.5mg/ml 1ml N10</t>
  </si>
  <si>
    <t>11-0366</t>
  </si>
  <si>
    <t>N07CA01</t>
  </si>
  <si>
    <t>BETAHISTINUM</t>
  </si>
  <si>
    <t>24MG</t>
  </si>
  <si>
    <t>Polvertic tab 24mg N100</t>
  </si>
  <si>
    <t>MEDANA PHARMA TERPOL GROUP, Polija</t>
  </si>
  <si>
    <t>07-0371</t>
  </si>
  <si>
    <t>N07CA02</t>
  </si>
  <si>
    <t>CINNARIZINUM</t>
  </si>
  <si>
    <t>Cinnarizin Actavis tab.25mg N50</t>
  </si>
  <si>
    <t>BALKANPHARMA, Bulgārija</t>
  </si>
  <si>
    <t>97-0145</t>
  </si>
  <si>
    <t>P01AB01</t>
  </si>
  <si>
    <t>METRANIDAZOLUM</t>
  </si>
  <si>
    <t>Metronidasol Nycomed tbl.500mg N10</t>
  </si>
  <si>
    <t>00-0165</t>
  </si>
  <si>
    <t>P02CA01</t>
  </si>
  <si>
    <t>MEBENDAZOLUM</t>
  </si>
  <si>
    <t>Mebendazol tbl.100mg N6</t>
  </si>
  <si>
    <t>95-0293</t>
  </si>
  <si>
    <t>P03AC04</t>
  </si>
  <si>
    <t>PEREMETHRINUM</t>
  </si>
  <si>
    <t>40MG/ML ZIEDE</t>
  </si>
  <si>
    <t>Permethrin LMP ung.40mg/g 40g #F.I.</t>
  </si>
  <si>
    <t>LMP, Latvija</t>
  </si>
  <si>
    <t>I000691</t>
  </si>
  <si>
    <t>ŠAMPŪNS</t>
  </si>
  <si>
    <t>10MG/G</t>
  </si>
  <si>
    <t>Pedeks losjons p/pedikul.60ml(kast.)</t>
  </si>
  <si>
    <t>93-0572</t>
  </si>
  <si>
    <t>R01AB01</t>
  </si>
  <si>
    <t>PHENYLEPRINUM/ DIMETINDENUM</t>
  </si>
  <si>
    <t>DEGUNA PILIENI</t>
  </si>
  <si>
    <t>15ML</t>
  </si>
  <si>
    <t>Vibrocil gtt.15ml</t>
  </si>
  <si>
    <t>NOVARTIS CONSUMER,  Šveice</t>
  </si>
  <si>
    <t>98-0762</t>
  </si>
  <si>
    <t>R01AD09</t>
  </si>
  <si>
    <t>MOMETASONI FUROAS</t>
  </si>
  <si>
    <t>DEGUNA AEROSOLS</t>
  </si>
  <si>
    <t>50MCG</t>
  </si>
  <si>
    <t>Mometasone Teva nasal spray 50mcg 140d.</t>
  </si>
  <si>
    <t>TEVA PHARMACEUTICALS EUROPE B.V, Nīderlande</t>
  </si>
  <si>
    <t>13-0253</t>
  </si>
  <si>
    <t>R03AC02</t>
  </si>
  <si>
    <t>SALBUTAMOLUM</t>
  </si>
  <si>
    <t>AEROSOLS INHALĀCIJĀM</t>
  </si>
  <si>
    <t xml:space="preserve"> 100MCG DEVĀ</t>
  </si>
  <si>
    <t>Salbutamol Maxpharma aer.100mcg/d 200d</t>
  </si>
  <si>
    <t>LABORATORIO ALDO-UNI Spānija</t>
  </si>
  <si>
    <t>13-0170</t>
  </si>
  <si>
    <t xml:space="preserve"> INHAL, ŠĶ,</t>
  </si>
  <si>
    <t>Ventolin Respir.sol.5mg/ml 20ml</t>
  </si>
  <si>
    <t>GLAXO, Lielbritānija</t>
  </si>
  <si>
    <t>99-0914</t>
  </si>
  <si>
    <t>R03BA02</t>
  </si>
  <si>
    <t>BUDESONIDUM</t>
  </si>
  <si>
    <t>SUSP. INHALĀCIJĀM</t>
  </si>
  <si>
    <t>0.5MGML</t>
  </si>
  <si>
    <t>Pulmicort 0.5mg/ml 20x2ml</t>
  </si>
  <si>
    <t>00-1115</t>
  </si>
  <si>
    <t>R03BA05</t>
  </si>
  <si>
    <t>FLUTICASONUM</t>
  </si>
  <si>
    <t>125MCG</t>
  </si>
  <si>
    <t>Flixotide aer.125mkg 60d.</t>
  </si>
  <si>
    <t>02-0134</t>
  </si>
  <si>
    <t>250MCG</t>
  </si>
  <si>
    <t>Flixotide aer.250mcg 60d.</t>
  </si>
  <si>
    <t>02-0135</t>
  </si>
  <si>
    <t>R03DA04</t>
  </si>
  <si>
    <t>THEOPHILINUM</t>
  </si>
  <si>
    <t>350MG</t>
  </si>
  <si>
    <t>Teotard caps.350mg N40</t>
  </si>
  <si>
    <t>00-0665</t>
  </si>
  <si>
    <t>AMINOFILINUM</t>
  </si>
  <si>
    <t>240MG 10ML</t>
  </si>
  <si>
    <t>Sophafyllin amp.24mg/ml 10ml N50(Aminophyl.)</t>
  </si>
  <si>
    <t>08-0371</t>
  </si>
  <si>
    <t>R05CB01</t>
  </si>
  <si>
    <t>ACETYLCISTEINUM</t>
  </si>
  <si>
    <t>100MG/ML</t>
  </si>
  <si>
    <t>ACC amp.100mg/ml 3ml N5</t>
  </si>
  <si>
    <t>05-0134</t>
  </si>
  <si>
    <t>R05CB06</t>
  </si>
  <si>
    <t>AMBROXOLUM</t>
  </si>
  <si>
    <t>Ambrolan tbl.30mg N20</t>
  </si>
  <si>
    <t>99-0412</t>
  </si>
  <si>
    <t xml:space="preserve"> 15MG/ML SĪRUPS 100ML</t>
  </si>
  <si>
    <t>Brontex-RPH syr.15mg/5ml 100ml</t>
  </si>
  <si>
    <t>99-0112</t>
  </si>
  <si>
    <t>R06AA04</t>
  </si>
  <si>
    <t>CLEMASTINUM</t>
  </si>
  <si>
    <t xml:space="preserve"> 1MG/ML 2M</t>
  </si>
  <si>
    <t>Tavegyl amp.1mg/ml 2ml N5</t>
  </si>
  <si>
    <t>96-0269</t>
  </si>
  <si>
    <t>Tavegyl tab.1mg N20</t>
  </si>
  <si>
    <t>93-0425</t>
  </si>
  <si>
    <t>R06AC03</t>
  </si>
  <si>
    <t>CHLOROPYRAMINUM</t>
  </si>
  <si>
    <t>20MG/ML 2ML</t>
  </si>
  <si>
    <t>Allergosan amp.10mg/ml 2ml N10</t>
  </si>
  <si>
    <t>06-0039</t>
  </si>
  <si>
    <t>R06AE07</t>
  </si>
  <si>
    <t>CITERIZINUM</t>
  </si>
  <si>
    <t>PILIENI IEKŠĶ.LIETOŠ.</t>
  </si>
  <si>
    <t>10MG/ML-20ML</t>
  </si>
  <si>
    <t>Zyrtec gtt.10mg/ml 20ml</t>
  </si>
  <si>
    <t>UCB PHARMA, Somija</t>
  </si>
  <si>
    <t>98-0730</t>
  </si>
  <si>
    <t>R06AX</t>
  </si>
  <si>
    <t>FENKAROLUM</t>
  </si>
  <si>
    <t>Phencarolum tab.10mg N20</t>
  </si>
  <si>
    <t>97-0628</t>
  </si>
  <si>
    <t>Phencarolum tab.25mg N20</t>
  </si>
  <si>
    <t>97-0629</t>
  </si>
  <si>
    <t>R07AB</t>
  </si>
  <si>
    <t>AMMONII CAUSTICI</t>
  </si>
  <si>
    <t>Ammonium causticum sol.10% 40ml</t>
  </si>
  <si>
    <t>99-0748</t>
  </si>
  <si>
    <t>V03AB15</t>
  </si>
  <si>
    <t>NALAXONUM</t>
  </si>
  <si>
    <t>0.4MG/ML</t>
  </si>
  <si>
    <t>Naloxoni hydrochl.amp.0.4mg/ml N10</t>
  </si>
  <si>
    <t>POLFA WARSZAWA, Polija</t>
  </si>
  <si>
    <t>98-0639</t>
  </si>
  <si>
    <t>S01AA01</t>
  </si>
  <si>
    <t xml:space="preserve">CHLORAMPHENICOLUM </t>
  </si>
  <si>
    <t>ACU PILIENI</t>
  </si>
  <si>
    <t xml:space="preserve">5MG/ML </t>
  </si>
  <si>
    <t>Oftan-Akvakol gtt.opht.5mg/ml 10ml</t>
  </si>
  <si>
    <t>SANTEN, Beļģija</t>
  </si>
  <si>
    <t>00-0711</t>
  </si>
  <si>
    <t>S01AA13</t>
  </si>
  <si>
    <t>Fucithalmic gtt.opht.1% 5.0</t>
  </si>
  <si>
    <t>97-0321</t>
  </si>
  <si>
    <t>S02DA01</t>
  </si>
  <si>
    <t>PRESĀPJU LĪDZ.(OTIPAKS)</t>
  </si>
  <si>
    <t>AUSU PILIENI</t>
  </si>
  <si>
    <t xml:space="preserve">40MG/10MG/G </t>
  </si>
  <si>
    <t>Otipax gtt.16.0 #</t>
  </si>
  <si>
    <t>I000181</t>
  </si>
  <si>
    <t>52. daļa</t>
  </si>
  <si>
    <t>V08 RENTGENKONTRASTVIELAS 33696800-3</t>
  </si>
  <si>
    <t>V08AB05</t>
  </si>
  <si>
    <t>IOPROMIDUM</t>
  </si>
  <si>
    <t>ŠĶ.INJ. UN INFŪZIJĀM</t>
  </si>
  <si>
    <t>300 MGJ/ML 100ML</t>
  </si>
  <si>
    <t>Ultravist-300 flac.100ml N10</t>
  </si>
  <si>
    <t>SCHERING, Vācija</t>
  </si>
  <si>
    <t>96-0119</t>
  </si>
  <si>
    <t>300 MGJ/ML 50ML</t>
  </si>
  <si>
    <t>Ultravist-300 flac.50ml N10</t>
  </si>
  <si>
    <t>300 MGJ/ML 500ML</t>
  </si>
  <si>
    <t>Ultravist-300 flac.500ml N8</t>
  </si>
  <si>
    <t>53. daļa</t>
  </si>
  <si>
    <t>J-PRETINFEKCIJU MEDIKAMENTI 33651000-8</t>
  </si>
  <si>
    <t>J01AA02</t>
  </si>
  <si>
    <t>DOXICIKLINI</t>
  </si>
  <si>
    <t>Doxycyclin Stada tab.100mg N10</t>
  </si>
  <si>
    <t>95-0132</t>
  </si>
  <si>
    <t>J01CA01</t>
  </si>
  <si>
    <t>AMPICILLINI</t>
  </si>
  <si>
    <t>PULVERIS INJ. ŠĶĪD. PAGATAVOŠANAI</t>
  </si>
  <si>
    <t>1GR</t>
  </si>
  <si>
    <t>Pamecil fl.1g N10(Ampicillinum)</t>
  </si>
  <si>
    <t>MEDOCHEMIE, Kipra</t>
  </si>
  <si>
    <t>98-0048</t>
  </si>
  <si>
    <t>J01CA04</t>
  </si>
  <si>
    <t>AMOXICILLINI</t>
  </si>
  <si>
    <t>Moxilen flac.1.0 N10</t>
  </si>
  <si>
    <t>04-0333</t>
  </si>
  <si>
    <t>Amoxycillin caps.500mg N100(Winpen)</t>
  </si>
  <si>
    <t>CADILA, Indija</t>
  </si>
  <si>
    <t>03-0340</t>
  </si>
  <si>
    <t>J01CE01</t>
  </si>
  <si>
    <t>PENICILLINI</t>
  </si>
  <si>
    <t>1MILJ</t>
  </si>
  <si>
    <t>Penicillin G fl.1000000IU N100</t>
  </si>
  <si>
    <t>SANDOZ, Slovēnija</t>
  </si>
  <si>
    <t>99-0550</t>
  </si>
  <si>
    <t>J01CR02</t>
  </si>
  <si>
    <t>AMOXICILLINI/CLAVULANIC ACID</t>
  </si>
  <si>
    <t>1000/200MG</t>
  </si>
  <si>
    <t>Augmentin flac.1.2g N10(i/v)</t>
  </si>
  <si>
    <t>99-0033</t>
  </si>
  <si>
    <t>500/125MG</t>
  </si>
  <si>
    <t>Betaklav tab.obd.500mg/125mg N14</t>
  </si>
  <si>
    <t>15-0237</t>
  </si>
  <si>
    <t>875/125MG</t>
  </si>
  <si>
    <t>Betaklav tab.obd.875mg/125mg N14</t>
  </si>
  <si>
    <t>15-0238</t>
  </si>
  <si>
    <t>J01DB04</t>
  </si>
  <si>
    <t>CEFOZOLINI</t>
  </si>
  <si>
    <t>Cefazolin-BCPP pulv.p/inj.1000mg fl.N1</t>
  </si>
  <si>
    <t>BORSCHAGOVSKIJ HFZ, Krievija</t>
  </si>
  <si>
    <t>05-0084</t>
  </si>
  <si>
    <t>J01DC02</t>
  </si>
  <si>
    <t>CEFUROXIM</t>
  </si>
  <si>
    <t>1500MG</t>
  </si>
  <si>
    <t>Axetine fl.1500mg N10(Cefuroximum)</t>
  </si>
  <si>
    <t>02-0292</t>
  </si>
  <si>
    <t>J01DD04</t>
  </si>
  <si>
    <t>CEFTRIAXONS</t>
  </si>
  <si>
    <t>Ceftriaxone Kabi pulv.p/inj.1g/15ml N10</t>
  </si>
  <si>
    <t>12-0334</t>
  </si>
  <si>
    <t>J01DH51</t>
  </si>
  <si>
    <t>IMIPENEM/CILASTATIN</t>
  </si>
  <si>
    <t>500/500MG</t>
  </si>
  <si>
    <t>Imipenem/Cilastatin Ranbaxy fl.500/500mg N1</t>
  </si>
  <si>
    <t>RANBAXY, Indija</t>
  </si>
  <si>
    <t>09-0360</t>
  </si>
  <si>
    <t>J01FA09</t>
  </si>
  <si>
    <t>CLARITROMICINI</t>
  </si>
  <si>
    <t>Clarithromycin Grindex tab.obd.500mg N14</t>
  </si>
  <si>
    <t>BLUEPHARMA-INDUSTRIA FARMACEUTICA, Portugāle</t>
  </si>
  <si>
    <t>13-0092</t>
  </si>
  <si>
    <t>CLARITROMICINI(KLACID)</t>
  </si>
  <si>
    <t>SUSPENSIJA</t>
  </si>
  <si>
    <t>125MG/5ML</t>
  </si>
  <si>
    <t>Fromilid gr.p/susp.125mg/5ml 60ml</t>
  </si>
  <si>
    <t>01-0230</t>
  </si>
  <si>
    <t>Cena norādīta par 1 flakonu-60 ml</t>
  </si>
  <si>
    <t>J01GB03</t>
  </si>
  <si>
    <t>GENTAMICINI</t>
  </si>
  <si>
    <t>INJEKCIJU ŠĶĪDUMS</t>
  </si>
  <si>
    <t>80MG/2ML</t>
  </si>
  <si>
    <t>Gentamycin K amp.80mg/2ml N10</t>
  </si>
  <si>
    <t>00-1028</t>
  </si>
  <si>
    <t>J01MA02</t>
  </si>
  <si>
    <t>CIPROFLOXACINI</t>
  </si>
  <si>
    <t>200MG/100ML</t>
  </si>
  <si>
    <t>Ciplox fl.200mg/100ml</t>
  </si>
  <si>
    <t>CIPLA, Indija</t>
  </si>
  <si>
    <t>04-0336</t>
  </si>
  <si>
    <t>J01XD01</t>
  </si>
  <si>
    <t>METRONIDASOLI</t>
  </si>
  <si>
    <t>0.5% 100ML</t>
  </si>
  <si>
    <t>Metronidazole Fres.sol.p/i.0.5% 100ml N40</t>
  </si>
  <si>
    <t>04-0445</t>
  </si>
  <si>
    <t>J01XE</t>
  </si>
  <si>
    <t>FURAGINUM SOLUBILE</t>
  </si>
  <si>
    <t>Furamag caps.50mg N30</t>
  </si>
  <si>
    <t>98-0577</t>
  </si>
  <si>
    <t>M01AB05</t>
  </si>
  <si>
    <t>DICLOFENACUM</t>
  </si>
  <si>
    <t>ŠĶĪDUMS I/M LIETOŠANAI</t>
  </si>
  <si>
    <t>75MG/3ML</t>
  </si>
  <si>
    <t>Naclofen amp.75mg/3ml N5</t>
  </si>
  <si>
    <t>95-0229</t>
  </si>
  <si>
    <t>ŠĶĪDUMS I/V LIETOŠANAI</t>
  </si>
  <si>
    <t>Almiral inj.75mg/3ml N10(Diclofen.)</t>
  </si>
  <si>
    <t>02-0150</t>
  </si>
  <si>
    <t>M01AE01</t>
  </si>
  <si>
    <t>IBUPROFENUM</t>
  </si>
  <si>
    <t>Ibumetin tbl.200mg N100</t>
  </si>
  <si>
    <t>93-0450</t>
  </si>
  <si>
    <t>400MG</t>
  </si>
  <si>
    <t>Ibuprofen Lann tab.obd.400mg N100</t>
  </si>
  <si>
    <t>01-0246</t>
  </si>
  <si>
    <t>100MG/5ML/100ML</t>
  </si>
  <si>
    <t>Ibufen susp.100mg/5ml 100.0</t>
  </si>
  <si>
    <t>TERPOL, Polija</t>
  </si>
  <si>
    <t>96-0514</t>
  </si>
  <si>
    <t>Cena norādīta par 1 flakonu-100 ml</t>
  </si>
  <si>
    <t>M01AE17</t>
  </si>
  <si>
    <t>DEXKETOPROFENUM</t>
  </si>
  <si>
    <t>ŠĶĪDUMS INJEKCIJĀM</t>
  </si>
  <si>
    <t>50MG/2ML</t>
  </si>
  <si>
    <t>Dexketoprofen Kalceks amp.50mg/2ml 2ml N5</t>
  </si>
  <si>
    <t>17-0265</t>
  </si>
  <si>
    <t>M03AB01</t>
  </si>
  <si>
    <t>SUXAMETHONI CHLORIDUM</t>
  </si>
  <si>
    <t>Lysthenon inj.2% 5ml N5</t>
  </si>
  <si>
    <t>95-0023</t>
  </si>
  <si>
    <t>M03AC04</t>
  </si>
  <si>
    <t>ATRACURII BESILAS</t>
  </si>
  <si>
    <t>10MG/5ML</t>
  </si>
  <si>
    <t xml:space="preserve">Atracurium besilate Kalcex amp.50mg 5ml N5 </t>
  </si>
  <si>
    <t>17-0262</t>
  </si>
  <si>
    <t>M03BX02</t>
  </si>
  <si>
    <t>TIZANIDINUM</t>
  </si>
  <si>
    <t>4MG</t>
  </si>
  <si>
    <t>Sirdalud tbl.4mg N30</t>
  </si>
  <si>
    <t>SANDOZ-NOVARTIS, Slovēnija</t>
  </si>
  <si>
    <t>00-0449</t>
  </si>
  <si>
    <t>M03BX04</t>
  </si>
  <si>
    <t>TOLPERISONI HYDROCHLORIDUM</t>
  </si>
  <si>
    <t>Mydocalm tbl.obd.150mg N30</t>
  </si>
  <si>
    <t>97-0349</t>
  </si>
  <si>
    <t>54.daļa</t>
  </si>
  <si>
    <t>SPIRTS 33680000-0</t>
  </si>
  <si>
    <t>Spirts</t>
  </si>
  <si>
    <t>SPIRITUS AETHYLICUS</t>
  </si>
  <si>
    <t>ŠĶ. ĀRĪGAI LIETOŠ.</t>
  </si>
  <si>
    <r>
      <t>70</t>
    </r>
    <r>
      <rPr>
        <vertAlign val="superscript"/>
        <sz val="10"/>
        <color indexed="8"/>
        <rFont val="Times New Roman"/>
        <family val="1"/>
      </rPr>
      <t xml:space="preserve"> 0</t>
    </r>
    <r>
      <rPr>
        <sz val="10"/>
        <color indexed="8"/>
        <rFont val="Times New Roman"/>
        <family val="1"/>
      </rPr>
      <t xml:space="preserve">  0.2 VAI 0.5 KG</t>
    </r>
  </si>
  <si>
    <t>KG</t>
  </si>
  <si>
    <t>Spiritus aethylic.70% 200.0*FF</t>
  </si>
  <si>
    <t>Spiritus aethylic.70% 500.0*FF</t>
  </si>
  <si>
    <r>
      <t xml:space="preserve"> </t>
    </r>
    <r>
      <rPr>
        <sz val="10"/>
        <color indexed="8"/>
        <rFont val="Times New Roman"/>
        <family val="1"/>
      </rPr>
      <t>96</t>
    </r>
    <r>
      <rPr>
        <vertAlign val="superscript"/>
        <sz val="10"/>
        <color indexed="8"/>
        <rFont val="Times New Roman"/>
        <family val="1"/>
      </rPr>
      <t>0</t>
    </r>
    <r>
      <rPr>
        <sz val="10"/>
        <color indexed="8"/>
        <rFont val="Times New Roman"/>
        <family val="1"/>
      </rPr>
      <t xml:space="preserve">  0.2, 0.5 VAI 1 KG</t>
    </r>
  </si>
  <si>
    <t>Spiritus aethylic.96.3% 500.0*FF</t>
  </si>
  <si>
    <t>55. daļa</t>
  </si>
  <si>
    <t xml:space="preserve"> D08-ANTISEPTISKIE UN DEZINFEKCIJAS LĪDZEKĻI 33631600-8</t>
  </si>
  <si>
    <t>D08AG02</t>
  </si>
  <si>
    <t>POLYVIDONUM-IODIUM</t>
  </si>
  <si>
    <t>ŠĶĪDUMS- 1000ML</t>
  </si>
  <si>
    <t>Betadine sol.1000ml</t>
  </si>
  <si>
    <t>98-0484</t>
  </si>
  <si>
    <t>56. daļa</t>
  </si>
  <si>
    <t>B01-TROMBOCĪTU AGREGĀCIJAS INHIBITORI,  HEPARĪNU 33621000-9</t>
  </si>
  <si>
    <t>B01AC17</t>
  </si>
  <si>
    <t>TIROFIBANUM</t>
  </si>
  <si>
    <t>0.25MG/ML</t>
  </si>
  <si>
    <t>Aggrastat conc.p/inf.250mcg/ml fl.50ml</t>
  </si>
  <si>
    <t>ARVATO DISTRIBUTION GMBH,Vācija</t>
  </si>
  <si>
    <t>99-0206</t>
  </si>
  <si>
    <t>B01AD02</t>
  </si>
  <si>
    <t>ALTEPLASE</t>
  </si>
  <si>
    <t>50MG/50ML</t>
  </si>
  <si>
    <t>Actilyse fl.50mg N1+šķīd.</t>
  </si>
  <si>
    <t>BOEHRINGER INGELHEIM,Vācija</t>
  </si>
  <si>
    <t>97-0192</t>
  </si>
  <si>
    <t>57. daļa</t>
  </si>
  <si>
    <t>B02-VIETĒJI LIETOJAMI HEMOSTATISKI LĪDZEKĻI 33621200-1</t>
  </si>
  <si>
    <t>B02BC30</t>
  </si>
  <si>
    <t>KOMBINĀCIJAS(TACHOSIL)</t>
  </si>
  <si>
    <t>SŪKLIS</t>
  </si>
  <si>
    <t xml:space="preserve">9.5X4.8 </t>
  </si>
  <si>
    <t>Tachosil plākst.L(9.5x4.8x0.5cm)N1</t>
  </si>
  <si>
    <t>EU/1/04/277/001</t>
  </si>
  <si>
    <t xml:space="preserve">KOMBINĀCIJAS (TACHOSIL) </t>
  </si>
  <si>
    <t>4,8X4,8 1UD</t>
  </si>
  <si>
    <t>Tachosil plākst.(4.8x4.8x0.5cm)N2</t>
  </si>
  <si>
    <t>EU/1/04/277/002</t>
  </si>
  <si>
    <t>Cena norādīta par 1 plāksteri</t>
  </si>
  <si>
    <t>Tehniskā specifikācija/Finanšu piedāvājums - Laboratorijas reaģenti un piederumi</t>
  </si>
  <si>
    <t>Nr.p.k.</t>
  </si>
  <si>
    <t>58. daļa</t>
  </si>
  <si>
    <t>Klīnika  I  33696500-0</t>
  </si>
  <si>
    <t>Grama krāsa 2 (Color Gram 2)</t>
  </si>
  <si>
    <t>R1 Kristāl- violetā oksolāta šķīdumā.</t>
  </si>
  <si>
    <t>Color Gram2</t>
  </si>
  <si>
    <t>R2 Lugola šķīdums</t>
  </si>
  <si>
    <t>4x240 ml</t>
  </si>
  <si>
    <t>R3 atkrāsotājs</t>
  </si>
  <si>
    <t>R4 Safronia šķīdums</t>
  </si>
  <si>
    <t>Paraugs- 1.poz.- 1.gab</t>
  </si>
  <si>
    <t>59. daļa</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</si>
  <si>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</si>
  <si>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</si>
  <si>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</si>
  <si>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</si>
  <si>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</si>
  <si>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</si>
  <si>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</si>
  <si>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</si>
  <si>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</si>
  <si>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</si>
  <si>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</si>
  <si>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</si>
  <si>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60. daļa</t>
  </si>
  <si>
    <t>Klīnika III 33696500-0</t>
  </si>
  <si>
    <t>Gimza krāsa (azūra-eozīna-metilēnzilā krāsu šķīdums)</t>
  </si>
  <si>
    <t>Asins iztriepju krāsošanai</t>
  </si>
  <si>
    <t>1 l</t>
  </si>
  <si>
    <t>1 % metilēnzilā šķīdums</t>
  </si>
  <si>
    <t>61. daļa</t>
  </si>
  <si>
    <t>Klīnika IV  33696500-0</t>
  </si>
  <si>
    <t>Plastmasas irbulīši</t>
  </si>
  <si>
    <t>Plastmasas, baltā krāsā, 120 mm gari</t>
  </si>
  <si>
    <t>Iepakojumā pa 100 gab.</t>
  </si>
  <si>
    <t>62. daļa</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</si>
  <si>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</si>
  <si>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</si>
  <si>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</si>
  <si>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</si>
  <si>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</si>
  <si>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</si>
  <si>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63. daļa</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</si>
  <si>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</si>
  <si>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</si>
  <si>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</si>
  <si>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</si>
  <si>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</si>
  <si>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</si>
  <si>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</si>
  <si>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</si>
  <si>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</si>
  <si>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</si>
  <si>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</si>
  <si>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</si>
  <si>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</si>
  <si>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</si>
  <si>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64. daļa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</si>
  <si>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</si>
  <si>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</si>
  <si>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</si>
  <si>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</si>
  <si>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</si>
  <si>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</si>
  <si>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</si>
  <si>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</si>
  <si>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</si>
  <si>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</si>
  <si>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</si>
  <si>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</si>
  <si>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</si>
  <si>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</si>
  <si>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</si>
  <si>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</si>
  <si>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</si>
  <si>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</si>
  <si>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Pozīciju no 1-7 Izmeklēšanas metodēm jāatbilst Laboratorijas Kvalitātes rokasgrāmatā apstiprinātajām un akreditētajām metodēm.</t>
  </si>
  <si>
    <t>65. daļa</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</si>
  <si>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</si>
  <si>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</si>
  <si>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</si>
  <si>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</si>
  <si>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</si>
  <si>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</si>
  <si>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</si>
  <si>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</si>
  <si>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</si>
  <si>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</si>
  <si>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</si>
  <si>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</si>
  <si>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</si>
  <si>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</si>
  <si>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</si>
  <si>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</si>
  <si>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</si>
  <si>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</si>
  <si>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</si>
  <si>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</si>
  <si>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</si>
  <si>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</si>
  <si>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</si>
  <si>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</si>
  <si>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</si>
  <si>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</si>
  <si>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</si>
  <si>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</si>
  <si>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</si>
  <si>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</si>
  <si>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</si>
  <si>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</si>
  <si>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</si>
  <si>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</si>
  <si>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</si>
  <si>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</si>
  <si>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</si>
  <si>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Pozīcijas no 1-16 piedāvāt no viena ražotāja. Firmai jābūt 3 gadu pieredzei darbā ar doto produkciju (iesniegt pretendenta apliecinājumu)</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</si>
  <si>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</si>
  <si>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</si>
  <si>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</si>
  <si>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</si>
  <si>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</si>
  <si>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</si>
  <si>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</si>
  <si>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</si>
  <si>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</si>
  <si>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</si>
  <si>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</si>
  <si>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</si>
  <si>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</si>
  <si>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</si>
  <si>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</si>
  <si>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</si>
  <si>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</si>
  <si>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</si>
  <si>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</si>
  <si>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</si>
  <si>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</si>
  <si>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</si>
  <si>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</si>
  <si>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</si>
  <si>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</si>
  <si>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</si>
  <si>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</si>
  <si>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</si>
  <si>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</si>
  <si>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</si>
  <si>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</si>
  <si>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</si>
  <si>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</si>
  <si>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</si>
  <si>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</si>
  <si>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</si>
  <si>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</si>
  <si>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</si>
  <si>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</si>
  <si>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</si>
  <si>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</si>
  <si>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</si>
  <si>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</si>
  <si>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</si>
  <si>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</si>
  <si>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</si>
  <si>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</si>
  <si>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</si>
  <si>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</si>
  <si>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</si>
  <si>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</si>
  <si>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</si>
  <si>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</si>
  <si>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</si>
  <si>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</si>
  <si>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</si>
  <si>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Pozīcijas no 17- 38 piedāvāt no viena ražotāja. Firmai jābūt 3 gadu pieredzei darbā ar doto produkciju (iesniegt pretendenta apliecinājumu)</t>
  </si>
  <si>
    <t>66. daļa</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</si>
  <si>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</si>
  <si>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</si>
  <si>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</si>
  <si>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</si>
  <si>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</si>
  <si>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</si>
  <si>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</si>
  <si>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67. daļa</t>
  </si>
  <si>
    <t>Laboratorijas piederumi 33140000-3</t>
  </si>
  <si>
    <t>Priekšmetstikliņi ar matētu malu</t>
  </si>
  <si>
    <t>26X76 mm</t>
  </si>
  <si>
    <t>50 gab.</t>
  </si>
  <si>
    <t>270 iep.</t>
  </si>
  <si>
    <t>Priekšmetstikliņi bez matētas malas</t>
  </si>
  <si>
    <t>18x18 mm</t>
  </si>
  <si>
    <t>200 gab.</t>
  </si>
  <si>
    <t>60 iepak.</t>
  </si>
  <si>
    <t>24x24 mm</t>
  </si>
  <si>
    <t>Paraugs- 1.poz.- 1.gab., 2.poz.-1.gab., 3.poz.-1gab., 4.poz.-1gab.</t>
  </si>
  <si>
    <t>68. daļa</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</si>
  <si>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</si>
  <si>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</si>
  <si>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</si>
  <si>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</si>
  <si>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</si>
  <si>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69. daļa</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</si>
  <si>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</si>
  <si>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</si>
  <si>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</si>
  <si>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</si>
  <si>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</si>
  <si>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</si>
  <si>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</si>
  <si>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</si>
  <si>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70. daļa</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</si>
  <si>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</si>
  <si>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</si>
  <si>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</si>
  <si>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</si>
  <si>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</si>
  <si>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Vairs netiks izplatīts LR, lūdzam skatīt pievienoto informāciju no zāļu ražotāja sadaļā "Tehniskā piedāvājuma prasības".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</si>
</sst>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00"/>
    <numFmt numFmtId="171" formatCode="0.00000"/>
  </numFmts>
  <fonts count="59">
    <font>
      <sz val="10"/>
      <name val="Arial"/>
      <family val="2"/>
    </font>
    <font>
      <sz val="10"/>
      <color indexed="8"/>
      <name val="Arial"/>
      <family val="2"/>
    </font>
    <font>
      <sz val="11"/>
      <color indexed="8"/>
      <name val="Calibri"/>
      <family val="2"/>
    </font>
    <font>
      <sz val="10"/>
      <color indexed="8"/>
      <name val="Times New Roman"/>
      <family val="1"/>
    </font>
    <font>
      <i/>
      <sz val="10"/>
      <color indexed="8"/>
      <name val="Times New Roman"/>
      <family val="1"/>
    </font>
    <font>
      <b/>
      <sz val="10"/>
      <color indexed="8"/>
      <name val="Times New Roman"/>
      <family val="1"/>
    </font>
    <font>
      <b/>
      <sz val="10"/>
      <name val="Times New Roman"/>
      <family val="1"/>
    </font>
    <font>
      <sz val="10"/>
      <name val="Times New Roman"/>
      <family val="1"/>
    </font>
    <font>
      <u val="single"/>
      <sz val="10"/>
      <color indexed="8"/>
      <name val="Times New Roman"/>
      <family val="1"/>
    </font>
    <font>
      <u val="single"/>
      <sz val="10"/>
      <name val="Times New Roman"/>
      <family val="1"/>
    </font>
    <font>
      <sz val="10"/>
      <color indexed="10"/>
      <name val="Times New Roman"/>
      <family val="1"/>
    </font>
    <font>
      <vertAlign val="superscript"/>
      <sz val="10"/>
      <name val="Times New Roman"/>
      <family val="1"/>
    </font>
    <font>
      <sz val="10"/>
      <color indexed="63"/>
      <name val="Times New Roman"/>
      <family val="1"/>
    </font>
    <font>
      <b/>
      <u val="single"/>
      <sz val="10"/>
      <name val="Times New Roman"/>
      <family val="1"/>
    </font>
    <font>
      <sz val="11"/>
      <color indexed="8"/>
      <name val="Times New Roman"/>
      <family val="1"/>
    </font>
    <font>
      <b/>
      <sz val="12"/>
      <name val="Times New Roman"/>
      <family val="1"/>
    </font>
    <font>
      <sz val="10"/>
      <color indexed="8"/>
      <name val="Calibri"/>
      <family val="2"/>
    </font>
    <font>
      <vertAlign val="superscript"/>
      <sz val="10"/>
      <color indexed="8"/>
      <name val="Times New Roman"/>
      <family val="1"/>
    </font>
    <font>
      <b/>
      <sz val="10"/>
      <color indexed="10"/>
      <name val="Times New Roman"/>
      <family val="1"/>
    </font>
    <font>
      <sz val="10"/>
      <color indexed="10"/>
      <name val="Calibri"/>
      <family val="2"/>
    </font>
    <font>
      <i/>
      <sz val="10"/>
      <name val="Times New Roman"/>
      <family val="1"/>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
      <patternFill patternType="solid">
        <fgColor indexed="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0" applyNumberFormat="0" applyFill="0" applyBorder="0" applyAlignment="0" applyProtection="0"/>
    <xf numFmtId="0" fontId="2" fillId="0" borderId="0">
      <alignment/>
      <protection/>
    </xf>
    <xf numFmtId="0" fontId="22" fillId="0" borderId="0">
      <alignment/>
      <protection/>
    </xf>
    <xf numFmtId="0" fontId="45" fillId="21" borderId="1"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0" borderId="0" applyNumberFormat="0" applyFill="0" applyBorder="0" applyAlignment="0" applyProtection="0"/>
    <xf numFmtId="0" fontId="47" fillId="20" borderId="2" applyNumberFormat="0" applyAlignment="0" applyProtection="0"/>
    <xf numFmtId="43" fontId="0" fillId="0" borderId="0" applyFill="0" applyBorder="0" applyAlignment="0" applyProtection="0"/>
    <xf numFmtId="41" fontId="0" fillId="0" borderId="0" applyFill="0" applyBorder="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52" fillId="0" borderId="0" applyNumberFormat="0" applyFill="0" applyBorder="0" applyAlignment="0" applyProtection="0"/>
    <xf numFmtId="0" fontId="53" fillId="30" borderId="4" applyNumberFormat="0" applyAlignment="0" applyProtection="0"/>
    <xf numFmtId="0" fontId="0" fillId="31" borderId="5" applyNumberFormat="0" applyFont="0" applyAlignment="0" applyProtection="0"/>
    <xf numFmtId="9" fontId="0" fillId="0" borderId="0" applyFill="0" applyBorder="0" applyAlignment="0" applyProtection="0"/>
    <xf numFmtId="9" fontId="2" fillId="0" borderId="0">
      <alignment/>
      <protection/>
    </xf>
    <xf numFmtId="9" fontId="2" fillId="0" borderId="0">
      <alignment/>
      <protection/>
    </xf>
    <xf numFmtId="0" fontId="54" fillId="0" borderId="6" applyNumberFormat="0" applyFill="0" applyAlignment="0" applyProtection="0"/>
    <xf numFmtId="0" fontId="55"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cellStyleXfs>
  <cellXfs count="272">
    <xf numFmtId="0" fontId="0" fillId="0" borderId="0" xfId="0" applyAlignment="1">
      <alignment/>
    </xf>
    <xf numFmtId="0" fontId="3" fillId="0" borderId="0" xfId="35" applyFont="1">
      <alignment/>
      <protection/>
    </xf>
    <xf numFmtId="0" fontId="3" fillId="0" borderId="0" xfId="35" applyFont="1" applyAlignment="1">
      <alignment/>
      <protection/>
    </xf>
    <xf numFmtId="0" fontId="3" fillId="0" borderId="0" xfId="35" applyFont="1" applyAlignment="1">
      <alignment horizontal="right"/>
      <protection/>
    </xf>
    <xf numFmtId="170" fontId="3" fillId="0" borderId="0" xfId="35" applyNumberFormat="1" applyFont="1">
      <alignment/>
      <protection/>
    </xf>
    <xf numFmtId="0" fontId="4" fillId="0" borderId="0" xfId="35" applyFont="1" applyFill="1">
      <alignment/>
      <protection/>
    </xf>
    <xf numFmtId="0" fontId="6" fillId="0" borderId="10" xfId="64" applyFont="1" applyBorder="1" applyAlignment="1">
      <alignment horizontal="center" vertical="center" wrapText="1"/>
      <protection/>
    </xf>
    <xf numFmtId="0" fontId="6" fillId="0" borderId="10" xfId="35" applyFont="1" applyBorder="1" applyAlignment="1">
      <alignment horizontal="center" vertical="center" wrapText="1"/>
      <protection/>
    </xf>
    <xf numFmtId="0" fontId="5" fillId="0" borderId="10" xfId="35" applyFont="1" applyBorder="1" applyAlignment="1">
      <alignment horizontal="center" vertical="center" wrapText="1"/>
      <protection/>
    </xf>
    <xf numFmtId="170" fontId="5" fillId="0" borderId="10" xfId="35" applyNumberFormat="1" applyFont="1" applyBorder="1" applyAlignment="1">
      <alignment horizontal="center" vertical="center" wrapText="1"/>
      <protection/>
    </xf>
    <xf numFmtId="1" fontId="6" fillId="0" borderId="10" xfId="35" applyNumberFormat="1" applyFont="1" applyBorder="1" applyAlignment="1">
      <alignment horizontal="center" vertical="center" wrapText="1"/>
      <protection/>
    </xf>
    <xf numFmtId="1" fontId="6" fillId="0" borderId="10" xfId="35" applyNumberFormat="1" applyFont="1" applyBorder="1" applyAlignment="1">
      <alignment horizontal="center" vertical="center" textRotation="90" wrapText="1"/>
      <protection/>
    </xf>
    <xf numFmtId="0" fontId="6" fillId="33" borderId="10" xfId="64" applyFont="1" applyFill="1" applyBorder="1" applyAlignment="1">
      <alignment horizontal="center" vertical="center" wrapText="1"/>
      <protection/>
    </xf>
    <xf numFmtId="0" fontId="3" fillId="33" borderId="10" xfId="35" applyFont="1" applyFill="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6" fillId="34" borderId="10" xfId="64" applyFont="1" applyFill="1" applyBorder="1" applyAlignment="1">
      <alignment horizontal="center" vertical="center" wrapText="1"/>
      <protection/>
    </xf>
    <xf numFmtId="0" fontId="3" fillId="0" borderId="10" xfId="35" applyFont="1" applyBorder="1" applyAlignment="1">
      <alignment horizontal="center" vertical="center" wrapText="1"/>
      <protection/>
    </xf>
    <xf numFmtId="170" fontId="3" fillId="0" borderId="10" xfId="35" applyNumberFormat="1" applyFont="1" applyBorder="1" applyAlignment="1">
      <alignment horizontal="center" vertical="center" wrapText="1"/>
      <protection/>
    </xf>
    <xf numFmtId="0" fontId="7" fillId="34" borderId="10" xfId="64" applyFont="1" applyFill="1" applyBorder="1" applyAlignment="1">
      <alignment horizontal="center" vertical="center" wrapText="1"/>
      <protection/>
    </xf>
    <xf numFmtId="0" fontId="3" fillId="34" borderId="10" xfId="35" applyFont="1" applyFill="1" applyBorder="1" applyAlignment="1">
      <alignment horizontal="center" vertical="center" wrapText="1"/>
      <protection/>
    </xf>
    <xf numFmtId="170" fontId="3" fillId="34" borderId="10" xfId="35" applyNumberFormat="1" applyFont="1" applyFill="1" applyBorder="1" applyAlignment="1">
      <alignment horizontal="center" vertical="center" wrapText="1"/>
      <protection/>
    </xf>
    <xf numFmtId="0" fontId="3" fillId="34" borderId="10" xfId="64" applyFont="1" applyFill="1" applyBorder="1" applyAlignment="1">
      <alignment horizontal="center" vertical="center" wrapText="1"/>
      <protection/>
    </xf>
    <xf numFmtId="0" fontId="7" fillId="34" borderId="10" xfId="35" applyFont="1" applyFill="1" applyBorder="1" applyAlignment="1">
      <alignment horizontal="center" vertical="center" wrapText="1"/>
      <protection/>
    </xf>
    <xf numFmtId="0" fontId="10" fillId="34" borderId="10" xfId="35" applyFont="1" applyFill="1" applyBorder="1" applyAlignment="1">
      <alignment horizontal="center" vertical="center" wrapText="1"/>
      <protection/>
    </xf>
    <xf numFmtId="170" fontId="6" fillId="33" borderId="10" xfId="64" applyNumberFormat="1" applyFont="1" applyFill="1" applyBorder="1" applyAlignment="1">
      <alignment horizontal="center" vertical="center" wrapText="1"/>
      <protection/>
    </xf>
    <xf numFmtId="0" fontId="5" fillId="33" borderId="10" xfId="35" applyFont="1" applyFill="1" applyBorder="1" applyAlignment="1">
      <alignment horizontal="center" vertical="center" wrapText="1"/>
      <protection/>
    </xf>
    <xf numFmtId="170" fontId="7" fillId="0" borderId="10" xfId="64" applyNumberFormat="1" applyFont="1" applyFill="1" applyBorder="1" applyAlignment="1">
      <alignment horizontal="center" vertical="center" wrapText="1"/>
      <protection/>
    </xf>
    <xf numFmtId="0" fontId="6" fillId="33" borderId="10" xfId="64" applyNumberFormat="1" applyFont="1" applyFill="1" applyBorder="1" applyAlignment="1">
      <alignment horizontal="center" vertical="center" wrapText="1"/>
      <protection/>
    </xf>
    <xf numFmtId="0" fontId="9" fillId="34" borderId="10" xfId="64" applyFont="1" applyFill="1" applyBorder="1" applyAlignment="1">
      <alignment horizontal="center" vertical="center" wrapText="1"/>
      <protection/>
    </xf>
    <xf numFmtId="0" fontId="6" fillId="34" borderId="10" xfId="64" applyNumberFormat="1" applyFont="1" applyFill="1" applyBorder="1" applyAlignment="1">
      <alignment horizontal="center" vertical="center" wrapText="1"/>
      <protection/>
    </xf>
    <xf numFmtId="0" fontId="10" fillId="34" borderId="10" xfId="64" applyFont="1" applyFill="1" applyBorder="1" applyAlignment="1">
      <alignment horizontal="center" vertical="center" wrapText="1"/>
      <protection/>
    </xf>
    <xf numFmtId="0" fontId="3" fillId="0" borderId="10" xfId="35" applyFont="1" applyFill="1" applyBorder="1" applyAlignment="1">
      <alignment horizontal="center" vertical="center" wrapText="1"/>
      <protection/>
    </xf>
    <xf numFmtId="0" fontId="7" fillId="0" borderId="10" xfId="51" applyFont="1" applyFill="1" applyBorder="1" applyAlignment="1">
      <alignment horizontal="center" vertical="center" wrapText="1"/>
      <protection/>
    </xf>
    <xf numFmtId="170" fontId="6" fillId="0" borderId="10" xfId="64" applyNumberFormat="1" applyFont="1" applyFill="1" applyBorder="1" applyAlignment="1">
      <alignment horizontal="center" vertical="center" wrapText="1"/>
      <protection/>
    </xf>
    <xf numFmtId="0" fontId="3" fillId="0" borderId="0" xfId="35" applyFont="1" applyAlignment="1">
      <alignment vertical="center"/>
      <protection/>
    </xf>
    <xf numFmtId="0" fontId="10" fillId="0" borderId="10" xfId="64" applyFont="1" applyFill="1" applyBorder="1" applyAlignment="1">
      <alignment horizontal="center" vertical="center" wrapText="1"/>
      <protection/>
    </xf>
    <xf numFmtId="170" fontId="3" fillId="0" borderId="10" xfId="35" applyNumberFormat="1"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170" fontId="6" fillId="34" borderId="10" xfId="64" applyNumberFormat="1" applyFont="1" applyFill="1" applyBorder="1" applyAlignment="1">
      <alignment horizontal="center" vertical="center" wrapText="1"/>
      <protection/>
    </xf>
    <xf numFmtId="0" fontId="5" fillId="34" borderId="10" xfId="35" applyFont="1" applyFill="1" applyBorder="1" applyAlignment="1">
      <alignment horizontal="center" vertical="center" wrapText="1"/>
      <protection/>
    </xf>
    <xf numFmtId="0" fontId="12" fillId="34" borderId="10" xfId="64" applyFont="1" applyFill="1" applyBorder="1" applyAlignment="1">
      <alignment horizontal="center" vertical="center" wrapText="1"/>
      <protection/>
    </xf>
    <xf numFmtId="0" fontId="5" fillId="34" borderId="10" xfId="64" applyFont="1" applyFill="1" applyBorder="1" applyAlignment="1">
      <alignment horizontal="center" vertical="center" wrapText="1"/>
      <protection/>
    </xf>
    <xf numFmtId="0" fontId="7" fillId="0" borderId="10" xfId="0" applyFont="1" applyBorder="1" applyAlignment="1">
      <alignment horizontal="center" vertical="center" wrapText="1"/>
    </xf>
    <xf numFmtId="0" fontId="6" fillId="33" borderId="10" xfId="35" applyFont="1" applyFill="1" applyBorder="1" applyAlignment="1">
      <alignment horizontal="center" vertical="center" wrapText="1"/>
      <protection/>
    </xf>
    <xf numFmtId="0" fontId="6" fillId="34" borderId="10" xfId="35" applyFont="1" applyFill="1" applyBorder="1" applyAlignment="1">
      <alignment horizontal="center" vertical="center" wrapText="1"/>
      <protection/>
    </xf>
    <xf numFmtId="0" fontId="10" fillId="0" borderId="10" xfId="35" applyFont="1" applyBorder="1" applyAlignment="1">
      <alignment horizontal="center" vertical="center" wrapText="1"/>
      <protection/>
    </xf>
    <xf numFmtId="0" fontId="5" fillId="0" borderId="10" xfId="35" applyFont="1" applyFill="1" applyBorder="1" applyAlignment="1">
      <alignment horizontal="center" vertical="center" wrapText="1"/>
      <protection/>
    </xf>
    <xf numFmtId="0" fontId="6" fillId="33" borderId="10" xfId="51" applyFont="1" applyFill="1" applyBorder="1" applyAlignment="1">
      <alignment horizontal="center" vertical="center" wrapText="1"/>
      <protection/>
    </xf>
    <xf numFmtId="0" fontId="6" fillId="0" borderId="10" xfId="51" applyFont="1" applyFill="1" applyBorder="1" applyAlignment="1">
      <alignment horizontal="center" vertical="center" wrapText="1"/>
      <protection/>
    </xf>
    <xf numFmtId="0" fontId="8" fillId="0" borderId="10" xfId="35" applyFont="1" applyBorder="1" applyAlignment="1">
      <alignment horizontal="center" vertical="center" wrapText="1"/>
      <protection/>
    </xf>
    <xf numFmtId="0" fontId="7" fillId="0" borderId="10" xfId="35" applyFont="1" applyBorder="1" applyAlignment="1">
      <alignment horizontal="center" vertical="center" wrapText="1"/>
      <protection/>
    </xf>
    <xf numFmtId="2" fontId="3" fillId="0" borderId="10" xfId="35" applyNumberFormat="1" applyFont="1" applyBorder="1" applyAlignment="1">
      <alignment horizontal="center" vertical="center" wrapText="1"/>
      <protection/>
    </xf>
    <xf numFmtId="0" fontId="7" fillId="0" borderId="10" xfId="35" applyFont="1" applyFill="1" applyBorder="1" applyAlignment="1">
      <alignment horizontal="center" vertical="center" wrapText="1"/>
      <protection/>
    </xf>
    <xf numFmtId="0" fontId="3" fillId="0" borderId="10" xfId="35" applyNumberFormat="1" applyFont="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5" fillId="0" borderId="10" xfId="35" applyNumberFormat="1" applyFont="1" applyFill="1" applyBorder="1" applyAlignment="1">
      <alignment horizontal="center" vertical="center" wrapText="1"/>
      <protection/>
    </xf>
    <xf numFmtId="0" fontId="3" fillId="0" borderId="0" xfId="35" applyFont="1" applyFill="1" applyBorder="1" applyAlignment="1">
      <alignment horizontal="center" vertical="center" wrapText="1"/>
      <protection/>
    </xf>
    <xf numFmtId="0" fontId="2" fillId="0" borderId="0" xfId="35">
      <alignment/>
      <protection/>
    </xf>
    <xf numFmtId="0" fontId="6" fillId="0" borderId="11" xfId="64" applyFont="1" applyBorder="1" applyAlignment="1">
      <alignment horizontal="center" vertical="center" wrapText="1"/>
      <protection/>
    </xf>
    <xf numFmtId="0" fontId="6" fillId="0" borderId="11" xfId="65" applyFont="1" applyBorder="1" applyAlignment="1" applyProtection="1">
      <alignment vertical="center" wrapText="1"/>
      <protection locked="0"/>
    </xf>
    <xf numFmtId="0" fontId="6" fillId="0" borderId="12" xfId="35" applyFont="1" applyBorder="1" applyAlignment="1">
      <alignment vertical="center" wrapText="1"/>
      <protection/>
    </xf>
    <xf numFmtId="1" fontId="6" fillId="0" borderId="11" xfId="65" applyNumberFormat="1" applyFont="1" applyBorder="1" applyAlignment="1">
      <alignment horizontal="center" vertical="center" wrapText="1"/>
      <protection/>
    </xf>
    <xf numFmtId="1" fontId="6" fillId="0" borderId="11" xfId="35" applyNumberFormat="1" applyFont="1" applyBorder="1" applyAlignment="1">
      <alignment horizontal="center" vertical="center" wrapText="1"/>
      <protection/>
    </xf>
    <xf numFmtId="1" fontId="6" fillId="0" borderId="11" xfId="35" applyNumberFormat="1" applyFont="1" applyBorder="1" applyAlignment="1">
      <alignment horizontal="center" vertical="center" textRotation="90" wrapText="1"/>
      <protection/>
    </xf>
    <xf numFmtId="0" fontId="6" fillId="35" borderId="13" xfId="65" applyFont="1" applyFill="1" applyBorder="1" applyAlignment="1" applyProtection="1">
      <alignment vertical="center" wrapText="1"/>
      <protection locked="0"/>
    </xf>
    <xf numFmtId="0" fontId="2" fillId="33" borderId="11" xfId="35" applyFill="1" applyBorder="1">
      <alignment/>
      <protection/>
    </xf>
    <xf numFmtId="0" fontId="3" fillId="34" borderId="12" xfId="65" applyFont="1" applyFill="1" applyBorder="1" applyAlignment="1" applyProtection="1">
      <alignment vertical="center" wrapText="1"/>
      <protection locked="0"/>
    </xf>
    <xf numFmtId="0" fontId="16" fillId="0" borderId="11" xfId="65" applyFont="1" applyBorder="1">
      <alignment/>
      <protection/>
    </xf>
    <xf numFmtId="0" fontId="2" fillId="0" borderId="11" xfId="35" applyBorder="1">
      <alignment/>
      <protection/>
    </xf>
    <xf numFmtId="0" fontId="3" fillId="34" borderId="14" xfId="65" applyFont="1" applyFill="1" applyBorder="1" applyAlignment="1" applyProtection="1">
      <alignment vertical="center" wrapText="1"/>
      <protection locked="0"/>
    </xf>
    <xf numFmtId="0" fontId="3" fillId="34" borderId="15" xfId="65" applyFont="1" applyFill="1" applyBorder="1" applyAlignment="1" applyProtection="1">
      <alignment vertical="center" wrapText="1"/>
      <protection locked="0"/>
    </xf>
    <xf numFmtId="0" fontId="6" fillId="36" borderId="11" xfId="65" applyFont="1" applyFill="1" applyBorder="1" applyAlignment="1" applyProtection="1">
      <alignment vertical="center" wrapText="1"/>
      <protection locked="0"/>
    </xf>
    <xf numFmtId="0" fontId="7" fillId="36" borderId="11" xfId="65" applyFont="1" applyFill="1" applyBorder="1" applyAlignment="1" applyProtection="1">
      <alignment vertical="center" wrapText="1"/>
      <protection locked="0"/>
    </xf>
    <xf numFmtId="0" fontId="16" fillId="36" borderId="11" xfId="65" applyFont="1" applyFill="1" applyBorder="1">
      <alignment/>
      <protection/>
    </xf>
    <xf numFmtId="0" fontId="7" fillId="0" borderId="16" xfId="65" applyFont="1" applyBorder="1" applyAlignment="1" applyProtection="1">
      <alignment horizontal="left" vertical="center" wrapText="1"/>
      <protection locked="0"/>
    </xf>
    <xf numFmtId="0" fontId="7" fillId="0" borderId="16" xfId="65" applyFont="1" applyBorder="1" applyAlignment="1" applyProtection="1">
      <alignment vertical="center" wrapText="1"/>
      <protection locked="0"/>
    </xf>
    <xf numFmtId="0" fontId="3" fillId="0" borderId="12" xfId="65" applyFont="1" applyFill="1" applyBorder="1" applyAlignment="1" applyProtection="1">
      <alignment vertical="center" wrapText="1"/>
      <protection locked="0"/>
    </xf>
    <xf numFmtId="0" fontId="3" fillId="0" borderId="14" xfId="65" applyFont="1" applyFill="1" applyBorder="1" applyAlignment="1" applyProtection="1">
      <alignment vertical="center" wrapText="1"/>
      <protection locked="0"/>
    </xf>
    <xf numFmtId="0" fontId="3" fillId="0" borderId="15" xfId="65" applyFont="1" applyFill="1" applyBorder="1" applyAlignment="1" applyProtection="1">
      <alignment vertical="center" wrapText="1"/>
      <protection locked="0"/>
    </xf>
    <xf numFmtId="0" fontId="7" fillId="0" borderId="11" xfId="65" applyFont="1" applyFill="1" applyBorder="1" applyAlignment="1" applyProtection="1">
      <alignment vertical="center" wrapText="1"/>
      <protection locked="0"/>
    </xf>
    <xf numFmtId="0" fontId="5" fillId="36" borderId="15" xfId="65" applyFont="1" applyFill="1" applyBorder="1" applyAlignment="1" applyProtection="1">
      <alignment vertical="center" wrapText="1"/>
      <protection locked="0"/>
    </xf>
    <xf numFmtId="0" fontId="3" fillId="36" borderId="15" xfId="65" applyFont="1" applyFill="1" applyBorder="1" applyAlignment="1" applyProtection="1">
      <alignment vertical="center" wrapText="1"/>
      <protection locked="0"/>
    </xf>
    <xf numFmtId="0" fontId="5" fillId="0" borderId="15" xfId="65" applyFont="1" applyFill="1" applyBorder="1" applyAlignment="1" applyProtection="1">
      <alignment vertical="center" wrapText="1"/>
      <protection locked="0"/>
    </xf>
    <xf numFmtId="0" fontId="6" fillId="35" borderId="11" xfId="65" applyFont="1" applyFill="1" applyBorder="1" applyAlignment="1" applyProtection="1">
      <alignment horizontal="justify" vertical="center" wrapText="1"/>
      <protection locked="0"/>
    </xf>
    <xf numFmtId="0" fontId="7" fillId="36" borderId="11" xfId="65" applyFont="1" applyFill="1" applyBorder="1" applyAlignment="1" applyProtection="1">
      <alignment horizontal="center" vertical="center" wrapText="1"/>
      <protection locked="0"/>
    </xf>
    <xf numFmtId="2" fontId="7" fillId="36" borderId="15" xfId="65" applyNumberFormat="1" applyFont="1" applyFill="1" applyBorder="1" applyAlignment="1" applyProtection="1">
      <alignment vertical="center" wrapText="1"/>
      <protection locked="0"/>
    </xf>
    <xf numFmtId="0" fontId="7" fillId="0" borderId="16" xfId="65" applyFont="1" applyFill="1" applyBorder="1" applyAlignment="1" applyProtection="1">
      <alignment horizontal="left" vertical="center" wrapText="1"/>
      <protection locked="0"/>
    </xf>
    <xf numFmtId="0" fontId="6" fillId="36" borderId="11" xfId="65" applyFont="1" applyFill="1" applyBorder="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17" xfId="65" applyFont="1" applyFill="1" applyBorder="1" applyAlignment="1" applyProtection="1">
      <alignment vertical="center"/>
      <protection locked="0"/>
    </xf>
    <xf numFmtId="0" fontId="7" fillId="0" borderId="13" xfId="65" applyFont="1" applyFill="1" applyBorder="1" applyAlignment="1" applyProtection="1">
      <alignment vertical="top"/>
      <protection locked="0"/>
    </xf>
    <xf numFmtId="0" fontId="7" fillId="0" borderId="17" xfId="65" applyFont="1" applyFill="1" applyBorder="1" applyAlignment="1" applyProtection="1">
      <alignment vertical="top"/>
      <protection locked="0"/>
    </xf>
    <xf numFmtId="0" fontId="7" fillId="0" borderId="17" xfId="65" applyFont="1" applyFill="1" applyBorder="1" applyAlignment="1" applyProtection="1">
      <alignment horizontal="justify" vertical="center" wrapText="1"/>
      <protection locked="0"/>
    </xf>
    <xf numFmtId="0" fontId="7" fillId="0" borderId="17" xfId="65" applyFont="1" applyFill="1" applyBorder="1" applyAlignment="1" applyProtection="1">
      <alignment vertical="center" wrapText="1"/>
      <protection locked="0"/>
    </xf>
    <xf numFmtId="0" fontId="10" fillId="36" borderId="16" xfId="65" applyFont="1" applyFill="1" applyBorder="1" applyAlignment="1" applyProtection="1">
      <alignment vertical="center" wrapText="1"/>
      <protection locked="0"/>
    </xf>
    <xf numFmtId="0" fontId="19" fillId="36" borderId="11" xfId="65" applyFont="1" applyFill="1" applyBorder="1">
      <alignment/>
      <protection/>
    </xf>
    <xf numFmtId="0" fontId="7" fillId="34" borderId="16" xfId="65" applyFont="1" applyFill="1" applyBorder="1" applyAlignment="1" applyProtection="1">
      <alignment vertical="center" wrapText="1"/>
      <protection locked="0"/>
    </xf>
    <xf numFmtId="0" fontId="3" fillId="0" borderId="0" xfId="35" applyFont="1" applyFill="1">
      <alignment/>
      <protection/>
    </xf>
    <xf numFmtId="0" fontId="3" fillId="0" borderId="0" xfId="35" applyFont="1" applyFill="1" applyAlignment="1">
      <alignment horizontal="center" vertical="center" wrapText="1"/>
      <protection/>
    </xf>
    <xf numFmtId="0" fontId="3" fillId="0" borderId="0" xfId="35" applyFont="1" applyFill="1" applyAlignment="1">
      <alignment horizontal="center" vertical="center"/>
      <protection/>
    </xf>
    <xf numFmtId="170" fontId="3" fillId="0" borderId="0" xfId="35" applyNumberFormat="1" applyFont="1" applyFill="1">
      <alignment/>
      <protection/>
    </xf>
    <xf numFmtId="2" fontId="3" fillId="0" borderId="0" xfId="35" applyNumberFormat="1" applyFont="1" applyFill="1">
      <alignment/>
      <protection/>
    </xf>
    <xf numFmtId="0" fontId="0" fillId="0" borderId="0" xfId="0" applyFill="1" applyAlignment="1">
      <alignment/>
    </xf>
    <xf numFmtId="0" fontId="6" fillId="0" borderId="10" xfId="62" applyFont="1" applyFill="1" applyBorder="1" applyAlignment="1">
      <alignment horizontal="center" vertical="center" wrapText="1"/>
      <protection/>
    </xf>
    <xf numFmtId="0" fontId="6" fillId="0" borderId="10" xfId="35" applyFont="1" applyFill="1" applyBorder="1" applyAlignment="1">
      <alignment horizontal="center" vertical="center" wrapText="1"/>
      <protection/>
    </xf>
    <xf numFmtId="1" fontId="6" fillId="0" borderId="10" xfId="35" applyNumberFormat="1" applyFont="1" applyFill="1" applyBorder="1" applyAlignment="1">
      <alignment horizontal="center" vertical="center" wrapText="1"/>
      <protection/>
    </xf>
    <xf numFmtId="170" fontId="6" fillId="0" borderId="10" xfId="35" applyNumberFormat="1" applyFont="1" applyFill="1" applyBorder="1" applyAlignment="1">
      <alignment horizontal="center" vertical="center" wrapText="1"/>
      <protection/>
    </xf>
    <xf numFmtId="2" fontId="6" fillId="0" borderId="10" xfId="35" applyNumberFormat="1" applyFont="1" applyFill="1" applyBorder="1" applyAlignment="1">
      <alignment horizontal="center" vertical="center" wrapText="1"/>
      <protection/>
    </xf>
    <xf numFmtId="1" fontId="6" fillId="0" borderId="10" xfId="35" applyNumberFormat="1" applyFont="1" applyFill="1" applyBorder="1" applyAlignment="1">
      <alignment horizontal="center" vertical="center" textRotation="90" wrapText="1"/>
      <protection/>
    </xf>
    <xf numFmtId="0" fontId="6" fillId="0" borderId="10" xfId="60" applyFont="1" applyFill="1" applyBorder="1" applyAlignment="1">
      <alignment horizontal="center" vertical="center" wrapText="1"/>
      <protection/>
    </xf>
    <xf numFmtId="2" fontId="3" fillId="0" borderId="10" xfId="35" applyNumberFormat="1" applyFont="1" applyFill="1" applyBorder="1" applyAlignment="1">
      <alignment horizontal="center" vertical="center" wrapText="1"/>
      <protection/>
    </xf>
    <xf numFmtId="2" fontId="3" fillId="0" borderId="10" xfId="35" applyNumberFormat="1" applyFont="1" applyFill="1" applyBorder="1" applyAlignment="1">
      <alignment horizontal="center" vertical="center"/>
      <protection/>
    </xf>
    <xf numFmtId="0" fontId="7" fillId="0" borderId="10" xfId="62" applyFont="1" applyFill="1" applyBorder="1" applyAlignment="1">
      <alignment horizontal="center" vertical="center" wrapText="1"/>
      <protection/>
    </xf>
    <xf numFmtId="1" fontId="7" fillId="0" borderId="10" xfId="62" applyNumberFormat="1"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7" fillId="0" borderId="10" xfId="60" applyFont="1" applyFill="1" applyBorder="1" applyAlignment="1">
      <alignment horizontal="center" vertical="center" wrapText="1"/>
      <protection/>
    </xf>
    <xf numFmtId="9" fontId="7" fillId="0" borderId="10" xfId="63" applyNumberFormat="1" applyFont="1" applyFill="1" applyBorder="1" applyAlignment="1">
      <alignment horizontal="center" vertical="center" wrapText="1"/>
      <protection/>
    </xf>
    <xf numFmtId="1" fontId="3" fillId="0" borderId="10" xfId="62" applyNumberFormat="1"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0" xfId="35" applyFont="1" applyFill="1" applyBorder="1" applyAlignment="1">
      <alignment horizontal="center" vertical="center"/>
      <protection/>
    </xf>
    <xf numFmtId="9" fontId="7" fillId="0" borderId="10" xfId="62"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1" fontId="6" fillId="0" borderId="10" xfId="62"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171" fontId="3" fillId="0" borderId="10" xfId="35" applyNumberFormat="1" applyFont="1" applyFill="1" applyBorder="1" applyAlignment="1">
      <alignment horizontal="center" vertical="center" wrapText="1"/>
      <protection/>
    </xf>
    <xf numFmtId="0" fontId="17" fillId="0" borderId="10" xfId="35" applyFont="1" applyFill="1" applyBorder="1" applyAlignment="1">
      <alignment horizontal="center" vertical="center" wrapText="1"/>
      <protection/>
    </xf>
    <xf numFmtId="0" fontId="7" fillId="0" borderId="10" xfId="0" applyFont="1" applyFill="1" applyBorder="1" applyAlignment="1">
      <alignment horizontal="center" vertical="center"/>
    </xf>
    <xf numFmtId="0" fontId="21" fillId="0" borderId="0" xfId="35" applyFont="1" applyAlignment="1">
      <alignment horizontal="center"/>
      <protection/>
    </xf>
    <xf numFmtId="0" fontId="22" fillId="0" borderId="0" xfId="36" applyNumberFormat="1" applyFill="1" applyBorder="1" applyAlignment="1" applyProtection="1">
      <alignment horizontal="right"/>
      <protection/>
    </xf>
    <xf numFmtId="0" fontId="6" fillId="0" borderId="12" xfId="35" applyFont="1" applyBorder="1" applyAlignment="1">
      <alignment horizontal="center" vertical="center" wrapText="1"/>
      <protection/>
    </xf>
    <xf numFmtId="0" fontId="6" fillId="0" borderId="12" xfId="35" applyFont="1" applyBorder="1" applyAlignment="1">
      <alignment horizontal="center" vertical="center" textRotation="90" wrapText="1"/>
      <protection/>
    </xf>
    <xf numFmtId="0" fontId="6" fillId="37" borderId="11" xfId="35" applyFont="1" applyFill="1" applyBorder="1" applyAlignment="1">
      <alignment horizontal="center" vertical="center" wrapText="1"/>
      <protection/>
    </xf>
    <xf numFmtId="0" fontId="6" fillId="37" borderId="18" xfId="35" applyFont="1" applyFill="1" applyBorder="1" applyAlignment="1">
      <alignment horizontal="left" wrapText="1"/>
      <protection/>
    </xf>
    <xf numFmtId="0" fontId="7" fillId="37" borderId="17" xfId="35" applyFont="1" applyFill="1" applyBorder="1" applyAlignment="1">
      <alignment horizontal="center" wrapText="1"/>
      <protection/>
    </xf>
    <xf numFmtId="0" fontId="7" fillId="37" borderId="18" xfId="35" applyFont="1" applyFill="1" applyBorder="1" applyAlignment="1">
      <alignment horizontal="center" wrapText="1"/>
      <protection/>
    </xf>
    <xf numFmtId="0" fontId="7" fillId="37" borderId="11" xfId="35" applyFont="1" applyFill="1" applyBorder="1" applyAlignment="1">
      <alignment horizontal="center" wrapText="1"/>
      <protection/>
    </xf>
    <xf numFmtId="0" fontId="7" fillId="37" borderId="11" xfId="35" applyFont="1" applyFill="1" applyBorder="1">
      <alignment/>
      <protection/>
    </xf>
    <xf numFmtId="0" fontId="2" fillId="37" borderId="11" xfId="35" applyFill="1" applyBorder="1">
      <alignment/>
      <protection/>
    </xf>
    <xf numFmtId="0" fontId="6" fillId="0" borderId="11" xfId="35" applyFont="1" applyFill="1" applyBorder="1" applyAlignment="1">
      <alignment horizontal="center" vertical="center" wrapText="1"/>
      <protection/>
    </xf>
    <xf numFmtId="0" fontId="7" fillId="0" borderId="12" xfId="35" applyFont="1" applyFill="1" applyBorder="1" applyAlignment="1">
      <alignment horizontal="center" wrapText="1"/>
      <protection/>
    </xf>
    <xf numFmtId="0" fontId="7" fillId="0" borderId="19" xfId="35" applyFont="1" applyFill="1" applyBorder="1" applyAlignment="1">
      <alignment horizontal="center" wrapText="1"/>
      <protection/>
    </xf>
    <xf numFmtId="0" fontId="7" fillId="0" borderId="20" xfId="35" applyFont="1" applyBorder="1" applyAlignment="1">
      <alignment horizontal="center"/>
      <protection/>
    </xf>
    <xf numFmtId="0" fontId="7" fillId="0" borderId="11" xfId="35" applyFont="1" applyBorder="1">
      <alignment/>
      <protection/>
    </xf>
    <xf numFmtId="0" fontId="7" fillId="0" borderId="14" xfId="35" applyFont="1" applyFill="1" applyBorder="1" applyAlignment="1">
      <alignment horizontal="center" wrapText="1"/>
      <protection/>
    </xf>
    <xf numFmtId="0" fontId="7" fillId="0" borderId="17" xfId="35" applyFont="1" applyFill="1" applyBorder="1" applyAlignment="1">
      <alignment horizontal="center" wrapText="1"/>
      <protection/>
    </xf>
    <xf numFmtId="0" fontId="7" fillId="0" borderId="21" xfId="35" applyFont="1" applyBorder="1" applyAlignment="1">
      <alignment horizontal="center"/>
      <protection/>
    </xf>
    <xf numFmtId="0" fontId="7" fillId="0" borderId="0" xfId="35" applyFont="1" applyAlignment="1">
      <alignment horizontal="center"/>
      <protection/>
    </xf>
    <xf numFmtId="0" fontId="7" fillId="0" borderId="15" xfId="35" applyFont="1" applyFill="1" applyBorder="1" applyAlignment="1">
      <alignment horizontal="center" wrapText="1"/>
      <protection/>
    </xf>
    <xf numFmtId="0" fontId="7" fillId="0" borderId="22" xfId="35" applyFont="1" applyBorder="1" applyAlignment="1">
      <alignment horizontal="center"/>
      <protection/>
    </xf>
    <xf numFmtId="0" fontId="7" fillId="0" borderId="0" xfId="35" applyFont="1" applyFill="1" applyBorder="1" applyAlignment="1">
      <alignment horizontal="center" wrapText="1"/>
      <protection/>
    </xf>
    <xf numFmtId="0" fontId="7" fillId="0" borderId="11" xfId="35" applyFont="1" applyFill="1" applyBorder="1" applyAlignment="1">
      <alignment horizontal="center" wrapText="1"/>
      <protection/>
    </xf>
    <xf numFmtId="0" fontId="7" fillId="0" borderId="11" xfId="35" applyFont="1" applyBorder="1" applyAlignment="1">
      <alignment horizontal="center"/>
      <protection/>
    </xf>
    <xf numFmtId="0" fontId="7" fillId="0" borderId="13" xfId="35" applyFont="1" applyFill="1" applyBorder="1" applyAlignment="1">
      <alignment horizontal="center" wrapText="1"/>
      <protection/>
    </xf>
    <xf numFmtId="0" fontId="6" fillId="37" borderId="12" xfId="35" applyFont="1" applyFill="1" applyBorder="1" applyAlignment="1">
      <alignment horizontal="center" vertical="center" wrapText="1"/>
      <protection/>
    </xf>
    <xf numFmtId="0" fontId="6" fillId="0" borderId="12" xfId="35" applyFont="1" applyFill="1" applyBorder="1" applyAlignment="1">
      <alignment horizontal="center" vertical="center" wrapText="1"/>
      <protection/>
    </xf>
    <xf numFmtId="0" fontId="7" fillId="0" borderId="23" xfId="35" applyFont="1" applyFill="1" applyBorder="1" applyAlignment="1">
      <alignment horizontal="center" wrapText="1"/>
      <protection/>
    </xf>
    <xf numFmtId="0" fontId="10" fillId="0" borderId="11" xfId="35" applyFont="1" applyFill="1" applyBorder="1" applyAlignment="1">
      <alignment horizontal="center" wrapText="1"/>
      <protection/>
    </xf>
    <xf numFmtId="0" fontId="7" fillId="37" borderId="12" xfId="35" applyFont="1" applyFill="1" applyBorder="1" applyAlignment="1">
      <alignment horizontal="center" wrapText="1"/>
      <protection/>
    </xf>
    <xf numFmtId="0" fontId="10" fillId="37" borderId="11" xfId="35" applyFont="1" applyFill="1" applyBorder="1" applyAlignment="1">
      <alignment horizontal="center" wrapText="1"/>
      <protection/>
    </xf>
    <xf numFmtId="0" fontId="7" fillId="0" borderId="11" xfId="35" applyFont="1" applyBorder="1" applyAlignment="1">
      <alignment horizontal="center" wrapText="1"/>
      <protection/>
    </xf>
    <xf numFmtId="0" fontId="7" fillId="34" borderId="11" xfId="35" applyFont="1" applyFill="1" applyBorder="1" applyAlignment="1">
      <alignment horizontal="center" wrapText="1"/>
      <protection/>
    </xf>
    <xf numFmtId="0" fontId="6" fillId="0" borderId="11" xfId="35" applyFont="1" applyBorder="1" applyAlignment="1">
      <alignment horizontal="center" vertical="center" wrapText="1"/>
      <protection/>
    </xf>
    <xf numFmtId="0" fontId="6" fillId="0" borderId="15" xfId="35" applyFont="1" applyFill="1" applyBorder="1" applyAlignment="1">
      <alignment horizontal="center" vertical="center" wrapText="1"/>
      <protection/>
    </xf>
    <xf numFmtId="0" fontId="6" fillId="37" borderId="15" xfId="35" applyFont="1" applyFill="1" applyBorder="1" applyAlignment="1">
      <alignment horizontal="center" vertical="center" wrapText="1"/>
      <protection/>
    </xf>
    <xf numFmtId="0" fontId="6" fillId="37" borderId="11" xfId="35" applyFont="1" applyFill="1" applyBorder="1" applyAlignment="1">
      <alignment wrapText="1"/>
      <protection/>
    </xf>
    <xf numFmtId="0" fontId="7" fillId="0" borderId="22" xfId="35" applyFont="1" applyFill="1" applyBorder="1" applyAlignment="1">
      <alignment horizontal="center" wrapText="1"/>
      <protection/>
    </xf>
    <xf numFmtId="3" fontId="7" fillId="0" borderId="11" xfId="35" applyNumberFormat="1" applyFont="1" applyFill="1" applyBorder="1" applyAlignment="1">
      <alignment horizontal="center" wrapText="1"/>
      <protection/>
    </xf>
    <xf numFmtId="0" fontId="7" fillId="0" borderId="21" xfId="35" applyFont="1" applyFill="1" applyBorder="1" applyAlignment="1">
      <alignment horizontal="center" wrapText="1"/>
      <protection/>
    </xf>
    <xf numFmtId="3" fontId="7" fillId="0" borderId="12" xfId="35" applyNumberFormat="1" applyFont="1" applyBorder="1" applyAlignment="1">
      <alignment horizontal="center" wrapText="1"/>
      <protection/>
    </xf>
    <xf numFmtId="0" fontId="7" fillId="0" borderId="16" xfId="35" applyFont="1" applyFill="1" applyBorder="1" applyAlignment="1">
      <alignment horizontal="center" wrapText="1"/>
      <protection/>
    </xf>
    <xf numFmtId="3" fontId="7" fillId="0" borderId="11" xfId="35" applyNumberFormat="1" applyFont="1" applyBorder="1" applyAlignment="1">
      <alignment horizontal="center" wrapText="1"/>
      <protection/>
    </xf>
    <xf numFmtId="0" fontId="7" fillId="0" borderId="20" xfId="35" applyFont="1" applyFill="1" applyBorder="1" applyAlignment="1">
      <alignment horizontal="center" wrapText="1"/>
      <protection/>
    </xf>
    <xf numFmtId="0" fontId="7" fillId="0" borderId="15" xfId="35" applyFont="1" applyBorder="1" applyAlignment="1">
      <alignment horizontal="center" wrapText="1"/>
      <protection/>
    </xf>
    <xf numFmtId="0" fontId="7" fillId="34" borderId="16" xfId="35" applyFont="1" applyFill="1" applyBorder="1" applyAlignment="1">
      <alignment horizontal="center" wrapText="1"/>
      <protection/>
    </xf>
    <xf numFmtId="0" fontId="7" fillId="0" borderId="22" xfId="35" applyFont="1" applyBorder="1" applyAlignment="1">
      <alignment horizontal="center" wrapText="1"/>
      <protection/>
    </xf>
    <xf numFmtId="0" fontId="7" fillId="0" borderId="12" xfId="35" applyFont="1" applyBorder="1" applyAlignment="1">
      <alignment horizontal="center" wrapText="1"/>
      <protection/>
    </xf>
    <xf numFmtId="0" fontId="7" fillId="0" borderId="12" xfId="35" applyFont="1" applyBorder="1" applyAlignment="1">
      <alignment horizontal="center"/>
      <protection/>
    </xf>
    <xf numFmtId="0" fontId="7" fillId="0" borderId="16" xfId="35" applyFont="1" applyBorder="1" applyAlignment="1">
      <alignment horizontal="center" wrapText="1"/>
      <protection/>
    </xf>
    <xf numFmtId="0" fontId="7" fillId="34" borderId="15" xfId="35" applyFont="1" applyFill="1" applyBorder="1" applyAlignment="1">
      <alignment horizontal="center" wrapText="1"/>
      <protection/>
    </xf>
    <xf numFmtId="0" fontId="7" fillId="34" borderId="12" xfId="35" applyFont="1" applyFill="1" applyBorder="1" applyAlignment="1">
      <alignment horizontal="center" wrapText="1"/>
      <protection/>
    </xf>
    <xf numFmtId="0" fontId="7" fillId="0" borderId="11" xfId="35" applyFont="1" applyBorder="1" applyAlignment="1">
      <alignment/>
      <protection/>
    </xf>
    <xf numFmtId="0" fontId="7" fillId="0" borderId="15" xfId="35" applyFont="1" applyBorder="1" applyAlignment="1">
      <alignment wrapText="1"/>
      <protection/>
    </xf>
    <xf numFmtId="0" fontId="7" fillId="0" borderId="15" xfId="35" applyFont="1" applyBorder="1" applyAlignment="1">
      <alignment horizontal="center"/>
      <protection/>
    </xf>
    <xf numFmtId="0" fontId="7" fillId="0" borderId="15" xfId="35" applyFont="1" applyBorder="1">
      <alignment/>
      <protection/>
    </xf>
    <xf numFmtId="0" fontId="6" fillId="37" borderId="24" xfId="35" applyFont="1" applyFill="1" applyBorder="1" applyAlignment="1">
      <alignment horizontal="center" vertical="center" wrapText="1"/>
      <protection/>
    </xf>
    <xf numFmtId="0" fontId="7" fillId="37" borderId="11" xfId="35" applyFont="1" applyFill="1" applyBorder="1" applyAlignment="1">
      <alignment horizontal="right" wrapText="1"/>
      <protection/>
    </xf>
    <xf numFmtId="0" fontId="6" fillId="0" borderId="15" xfId="35" applyFont="1" applyBorder="1" applyAlignment="1">
      <alignment horizontal="center" vertical="center" wrapText="1"/>
      <protection/>
    </xf>
    <xf numFmtId="0" fontId="7" fillId="0" borderId="11" xfId="35" applyFont="1" applyBorder="1" applyAlignment="1">
      <alignment wrapText="1"/>
      <protection/>
    </xf>
    <xf numFmtId="0" fontId="7" fillId="0" borderId="11" xfId="35" applyFont="1" applyBorder="1" applyAlignment="1">
      <alignment horizontal="center" vertical="center" wrapText="1"/>
      <protection/>
    </xf>
    <xf numFmtId="0" fontId="7" fillId="37" borderId="11" xfId="35" applyFont="1" applyFill="1" applyBorder="1" applyAlignment="1">
      <alignment horizontal="center" vertical="center" wrapText="1"/>
      <protection/>
    </xf>
    <xf numFmtId="0" fontId="7" fillId="0" borderId="11" xfId="35" applyFont="1" applyBorder="1" applyAlignment="1">
      <alignment vertical="center" wrapText="1"/>
      <protection/>
    </xf>
    <xf numFmtId="0" fontId="7" fillId="34" borderId="11" xfId="35" applyFont="1" applyFill="1" applyBorder="1" applyAlignment="1">
      <alignment horizontal="left" wrapText="1"/>
      <protection/>
    </xf>
    <xf numFmtId="0" fontId="6" fillId="0" borderId="10" xfId="52" applyFont="1" applyFill="1" applyBorder="1" applyAlignment="1">
      <alignment horizontal="center" vertical="center" wrapText="1"/>
      <protection/>
    </xf>
    <xf numFmtId="0" fontId="6" fillId="0" borderId="10" xfId="51" applyFont="1" applyFill="1" applyBorder="1" applyAlignment="1">
      <alignment horizontal="center" vertical="center" wrapText="1"/>
      <protection/>
    </xf>
    <xf numFmtId="0" fontId="3" fillId="0" borderId="10" xfId="35" applyFont="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5" fillId="33" borderId="10" xfId="35" applyFont="1" applyFill="1" applyBorder="1" applyAlignment="1">
      <alignment horizontal="center" vertical="center" wrapText="1"/>
      <protection/>
    </xf>
    <xf numFmtId="0" fontId="10" fillId="34" borderId="10" xfId="64" applyFont="1" applyFill="1" applyBorder="1" applyAlignment="1">
      <alignment horizontal="center" vertical="center" wrapText="1"/>
      <protection/>
    </xf>
    <xf numFmtId="0" fontId="6" fillId="33" borderId="10" xfId="51" applyFont="1" applyFill="1" applyBorder="1" applyAlignment="1">
      <alignment horizontal="center" vertical="center" wrapText="1"/>
      <protection/>
    </xf>
    <xf numFmtId="0" fontId="6" fillId="33" borderId="10" xfId="35" applyFont="1" applyFill="1" applyBorder="1" applyAlignment="1">
      <alignment horizontal="center" vertical="center" wrapText="1"/>
      <protection/>
    </xf>
    <xf numFmtId="0" fontId="6" fillId="33" borderId="10" xfId="64" applyFont="1" applyFill="1" applyBorder="1" applyAlignment="1">
      <alignment horizontal="center" vertical="center" wrapText="1"/>
      <protection/>
    </xf>
    <xf numFmtId="0" fontId="6" fillId="0" borderId="10" xfId="64" applyFont="1" applyFill="1" applyBorder="1" applyAlignment="1">
      <alignment horizontal="right" vertical="center" wrapText="1"/>
      <protection/>
    </xf>
    <xf numFmtId="0" fontId="10" fillId="0" borderId="10" xfId="64"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7" fillId="34" borderId="10" xfId="64" applyFont="1" applyFill="1" applyBorder="1" applyAlignment="1">
      <alignment horizontal="center" vertical="center" wrapText="1"/>
      <protection/>
    </xf>
    <xf numFmtId="0" fontId="6" fillId="33" borderId="10" xfId="64" applyNumberFormat="1" applyFont="1" applyFill="1" applyBorder="1" applyAlignment="1">
      <alignment horizontal="center" vertical="center" wrapText="1"/>
      <protection/>
    </xf>
    <xf numFmtId="0" fontId="6" fillId="34" borderId="10" xfId="64" applyFont="1" applyFill="1" applyBorder="1" applyAlignment="1">
      <alignment horizontal="center" vertical="center" wrapText="1"/>
      <protection/>
    </xf>
    <xf numFmtId="0" fontId="3" fillId="34" borderId="10" xfId="35" applyFont="1" applyFill="1" applyBorder="1" applyAlignment="1">
      <alignment horizontal="center" vertical="center" wrapText="1"/>
      <protection/>
    </xf>
    <xf numFmtId="0" fontId="3" fillId="0" borderId="0" xfId="35" applyFont="1" applyFill="1" applyBorder="1" applyAlignment="1">
      <alignment horizontal="left"/>
      <protection/>
    </xf>
    <xf numFmtId="0" fontId="5" fillId="0" borderId="19" xfId="35" applyFont="1" applyBorder="1" applyAlignment="1">
      <alignment horizontal="center"/>
      <protection/>
    </xf>
    <xf numFmtId="0" fontId="7" fillId="34" borderId="11" xfId="65" applyFont="1" applyFill="1" applyBorder="1" applyAlignment="1" applyProtection="1">
      <alignment horizontal="left" vertical="center" wrapText="1"/>
      <protection locked="0"/>
    </xf>
    <xf numFmtId="0" fontId="6" fillId="0" borderId="11" xfId="65" applyFont="1" applyFill="1" applyBorder="1" applyAlignment="1" applyProtection="1">
      <alignment horizontal="right" vertical="center" wrapText="1"/>
      <protection locked="0"/>
    </xf>
    <xf numFmtId="0" fontId="6" fillId="36" borderId="11" xfId="65" applyFont="1" applyFill="1" applyBorder="1" applyAlignment="1" applyProtection="1">
      <alignment horizontal="justify" vertical="center" wrapText="1"/>
      <protection locked="0"/>
    </xf>
    <xf numFmtId="0" fontId="7" fillId="0" borderId="11" xfId="65" applyFont="1" applyFill="1" applyBorder="1" applyAlignment="1" applyProtection="1">
      <alignment horizontal="justify" vertical="center" wrapText="1"/>
      <protection locked="0"/>
    </xf>
    <xf numFmtId="0" fontId="7" fillId="0" borderId="11" xfId="65" applyFont="1" applyBorder="1" applyAlignment="1" applyProtection="1">
      <alignment horizontal="left" vertical="center" wrapText="1"/>
      <protection locked="0"/>
    </xf>
    <xf numFmtId="0" fontId="7" fillId="0" borderId="11" xfId="65" applyFont="1" applyFill="1" applyBorder="1" applyAlignment="1" applyProtection="1">
      <alignment horizontal="left" vertical="center" wrapText="1"/>
      <protection locked="0"/>
    </xf>
    <xf numFmtId="0" fontId="18" fillId="36" borderId="11" xfId="65" applyFont="1" applyFill="1" applyBorder="1" applyAlignment="1" applyProtection="1">
      <alignment horizontal="left" vertical="center" wrapText="1"/>
      <protection locked="0"/>
    </xf>
    <xf numFmtId="2" fontId="7" fillId="0" borderId="11" xfId="65" applyNumberFormat="1" applyFont="1" applyFill="1" applyBorder="1" applyAlignment="1" applyProtection="1">
      <alignment vertical="center" wrapText="1"/>
      <protection locked="0"/>
    </xf>
    <xf numFmtId="0" fontId="3" fillId="0" borderId="11" xfId="65" applyFont="1" applyFill="1" applyBorder="1" applyAlignment="1" applyProtection="1">
      <alignment vertical="center" wrapText="1"/>
      <protection locked="0"/>
    </xf>
    <xf numFmtId="0" fontId="3" fillId="0" borderId="11" xfId="65" applyFont="1" applyBorder="1" applyAlignment="1">
      <alignment horizontal="left"/>
      <protection/>
    </xf>
    <xf numFmtId="0" fontId="3" fillId="0" borderId="11" xfId="65" applyFont="1" applyBorder="1" applyAlignment="1">
      <alignment horizontal="left" vertical="top" wrapText="1"/>
      <protection/>
    </xf>
    <xf numFmtId="0" fontId="7" fillId="34" borderId="11" xfId="65" applyFont="1" applyFill="1" applyBorder="1" applyAlignment="1" applyProtection="1">
      <alignment horizontal="center" vertical="center" wrapText="1"/>
      <protection locked="0"/>
    </xf>
    <xf numFmtId="0" fontId="7" fillId="0" borderId="11" xfId="65" applyFont="1" applyFill="1" applyBorder="1" applyAlignment="1" applyProtection="1">
      <alignment vertical="center" wrapText="1"/>
      <protection locked="0"/>
    </xf>
    <xf numFmtId="0" fontId="3" fillId="0" borderId="11" xfId="65" applyFont="1" applyBorder="1" applyAlignment="1">
      <alignment horizontal="left" wrapText="1"/>
      <protection/>
    </xf>
    <xf numFmtId="0" fontId="7" fillId="0" borderId="17" xfId="65" applyFont="1" applyFill="1" applyBorder="1" applyAlignment="1" applyProtection="1">
      <alignment horizontal="center" vertical="center"/>
      <protection locked="0"/>
    </xf>
    <xf numFmtId="0" fontId="7" fillId="0" borderId="13" xfId="65" applyFont="1" applyFill="1" applyBorder="1" applyAlignment="1" applyProtection="1">
      <alignment horizontal="left" vertical="center" wrapText="1"/>
      <protection locked="0"/>
    </xf>
    <xf numFmtId="0" fontId="6" fillId="38" borderId="13" xfId="65" applyFont="1" applyFill="1" applyBorder="1" applyAlignment="1" applyProtection="1">
      <alignment horizontal="left" vertical="center" wrapText="1"/>
      <protection locked="0"/>
    </xf>
    <xf numFmtId="0" fontId="16" fillId="0" borderId="11" xfId="65" applyFont="1" applyBorder="1" applyAlignment="1">
      <alignment horizontal="center"/>
      <protection/>
    </xf>
    <xf numFmtId="0" fontId="6" fillId="36" borderId="11" xfId="65" applyFont="1" applyFill="1" applyBorder="1" applyAlignment="1" applyProtection="1">
      <alignment horizontal="left" vertical="center"/>
      <protection locked="0"/>
    </xf>
    <xf numFmtId="0" fontId="7" fillId="0" borderId="17" xfId="65" applyFont="1" applyFill="1" applyBorder="1" applyAlignment="1" applyProtection="1">
      <alignment horizontal="center" vertical="center" wrapText="1"/>
      <protection locked="0"/>
    </xf>
    <xf numFmtId="0" fontId="3" fillId="0" borderId="11" xfId="65" applyFont="1" applyBorder="1" applyAlignment="1">
      <alignment horizontal="left" vertical="center"/>
      <protection/>
    </xf>
    <xf numFmtId="0" fontId="7" fillId="0" borderId="11" xfId="65" applyFont="1" applyFill="1" applyBorder="1" applyAlignment="1" applyProtection="1">
      <alignment horizontal="center" vertical="center" wrapText="1"/>
      <protection locked="0"/>
    </xf>
    <xf numFmtId="0" fontId="7" fillId="0" borderId="13" xfId="65" applyFont="1" applyFill="1" applyBorder="1" applyAlignment="1" applyProtection="1">
      <alignment vertical="center" wrapText="1"/>
      <protection locked="0"/>
    </xf>
    <xf numFmtId="2" fontId="7" fillId="0" borderId="16" xfId="65" applyNumberFormat="1" applyFont="1" applyFill="1" applyBorder="1" applyAlignment="1" applyProtection="1">
      <alignment vertical="center" wrapText="1"/>
      <protection locked="0"/>
    </xf>
    <xf numFmtId="0" fontId="6" fillId="35" borderId="13" xfId="67" applyFont="1" applyFill="1" applyBorder="1" applyAlignment="1" applyProtection="1">
      <alignment horizontal="left" vertical="center" wrapText="1"/>
      <protection locked="0"/>
    </xf>
    <xf numFmtId="0" fontId="6" fillId="36" borderId="11" xfId="65" applyFont="1" applyFill="1" applyBorder="1" applyAlignment="1" applyProtection="1">
      <alignment horizontal="left" vertical="center" wrapText="1"/>
      <protection locked="0"/>
    </xf>
    <xf numFmtId="0" fontId="7" fillId="0" borderId="13" xfId="65" applyFont="1" applyBorder="1" applyAlignment="1" applyProtection="1">
      <alignment horizontal="left" vertical="top" wrapText="1"/>
      <protection locked="0"/>
    </xf>
    <xf numFmtId="0" fontId="7" fillId="0" borderId="11" xfId="65" applyFont="1" applyFill="1" applyBorder="1" applyAlignment="1" applyProtection="1">
      <alignment horizontal="left" vertical="top" wrapText="1"/>
      <protection locked="0"/>
    </xf>
    <xf numFmtId="0" fontId="3" fillId="34" borderId="11" xfId="65" applyFont="1" applyFill="1" applyBorder="1" applyAlignment="1">
      <alignment horizontal="left" vertical="top" wrapText="1"/>
      <protection/>
    </xf>
    <xf numFmtId="0" fontId="6" fillId="39" borderId="13" xfId="65" applyFont="1" applyFill="1" applyBorder="1" applyAlignment="1" applyProtection="1">
      <alignment horizontal="left" vertical="center" wrapText="1"/>
      <protection locked="0"/>
    </xf>
    <xf numFmtId="0" fontId="3" fillId="0" borderId="15" xfId="65" applyFont="1" applyFill="1" applyBorder="1" applyAlignment="1" applyProtection="1">
      <alignment vertical="center" wrapText="1"/>
      <protection locked="0"/>
    </xf>
    <xf numFmtId="0" fontId="5" fillId="0" borderId="11" xfId="65" applyFont="1" applyBorder="1" applyAlignment="1">
      <alignment horizontal="left" wrapText="1"/>
      <protection/>
    </xf>
    <xf numFmtId="0" fontId="5" fillId="0" borderId="11" xfId="65" applyFont="1" applyBorder="1" applyAlignment="1">
      <alignment horizontal="left" vertical="top" wrapText="1"/>
      <protection/>
    </xf>
    <xf numFmtId="0" fontId="5" fillId="0" borderId="11" xfId="65" applyFont="1" applyBorder="1" applyAlignment="1">
      <alignment horizontal="left"/>
      <protection/>
    </xf>
    <xf numFmtId="0" fontId="7" fillId="34" borderId="11" xfId="65" applyFont="1" applyFill="1" applyBorder="1" applyAlignment="1" applyProtection="1">
      <alignment vertical="center" wrapText="1"/>
      <protection locked="0"/>
    </xf>
    <xf numFmtId="0" fontId="5" fillId="0" borderId="11" xfId="65" applyFont="1" applyBorder="1" applyAlignment="1">
      <alignment horizontal="left" vertical="center"/>
      <protection/>
    </xf>
    <xf numFmtId="0" fontId="7" fillId="0" borderId="13" xfId="65" applyFont="1" applyBorder="1" applyAlignment="1" applyProtection="1">
      <alignment horizontal="left" vertical="center" wrapText="1"/>
      <protection locked="0"/>
    </xf>
    <xf numFmtId="0" fontId="6" fillId="35" borderId="13" xfId="65" applyFont="1" applyFill="1" applyBorder="1" applyAlignment="1" applyProtection="1">
      <alignment horizontal="left" vertical="center" wrapText="1"/>
      <protection locked="0"/>
    </xf>
    <xf numFmtId="0" fontId="14" fillId="0" borderId="0" xfId="35" applyFont="1" applyBorder="1" applyAlignment="1">
      <alignment horizontal="left"/>
      <protection/>
    </xf>
    <xf numFmtId="0" fontId="15" fillId="0" borderId="19" xfId="65" applyFont="1" applyBorder="1" applyAlignment="1">
      <alignment horizontal="center" vertical="top" wrapText="1"/>
      <protection/>
    </xf>
    <xf numFmtId="0" fontId="6" fillId="0" borderId="11" xfId="65" applyFont="1" applyFill="1" applyBorder="1" applyAlignment="1" applyProtection="1">
      <alignment horizontal="center" vertical="center" wrapText="1"/>
      <protection locked="0"/>
    </xf>
    <xf numFmtId="0" fontId="7" fillId="0" borderId="11" xfId="65" applyFont="1" applyBorder="1" applyAlignment="1" applyProtection="1">
      <alignment vertical="center" wrapText="1"/>
      <protection locked="0"/>
    </xf>
    <xf numFmtId="0" fontId="3" fillId="34" borderId="11" xfId="65" applyFont="1" applyFill="1" applyBorder="1" applyAlignment="1" applyProtection="1">
      <alignment vertical="center" wrapText="1"/>
      <protection locked="0"/>
    </xf>
    <xf numFmtId="0" fontId="6" fillId="0" borderId="10" xfId="60" applyFont="1" applyFill="1" applyBorder="1" applyAlignment="1">
      <alignment horizontal="center" vertical="center" wrapText="1"/>
      <protection/>
    </xf>
    <xf numFmtId="0" fontId="6" fillId="0" borderId="10" xfId="62" applyFont="1" applyFill="1" applyBorder="1" applyAlignment="1">
      <alignment horizontal="right" vertical="center" wrapText="1"/>
      <protection/>
    </xf>
    <xf numFmtId="0" fontId="6" fillId="0" borderId="10" xfId="35" applyFont="1" applyFill="1" applyBorder="1" applyAlignment="1">
      <alignment horizontal="center" vertical="center" wrapText="1"/>
      <protection/>
    </xf>
    <xf numFmtId="0" fontId="5" fillId="0" borderId="10" xfId="35" applyFont="1" applyFill="1" applyBorder="1" applyAlignment="1">
      <alignment horizontal="center" vertical="center" wrapText="1"/>
      <protection/>
    </xf>
    <xf numFmtId="0" fontId="6" fillId="0" borderId="10" xfId="62"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5" fillId="0" borderId="19" xfId="35" applyFont="1" applyFill="1" applyBorder="1" applyAlignment="1">
      <alignment horizontal="center" vertical="center"/>
      <protection/>
    </xf>
    <xf numFmtId="0" fontId="6" fillId="0" borderId="11" xfId="35" applyFont="1" applyBorder="1" applyAlignment="1">
      <alignment horizontal="right" wrapText="1"/>
      <protection/>
    </xf>
    <xf numFmtId="0" fontId="6" fillId="37" borderId="11" xfId="35" applyFont="1" applyFill="1" applyBorder="1" applyAlignment="1">
      <alignment horizontal="left" wrapText="1"/>
      <protection/>
    </xf>
    <xf numFmtId="0" fontId="6" fillId="0" borderId="11" xfId="35" applyFont="1" applyBorder="1" applyAlignment="1">
      <alignment horizontal="left" wrapText="1"/>
      <protection/>
    </xf>
    <xf numFmtId="0" fontId="10" fillId="0" borderId="11" xfId="35" applyFont="1" applyBorder="1" applyAlignment="1">
      <alignment horizontal="left" wrapText="1"/>
      <protection/>
    </xf>
    <xf numFmtId="0" fontId="6" fillId="37" borderId="11" xfId="35" applyFont="1" applyFill="1" applyBorder="1" applyAlignment="1">
      <alignment horizontal="left" vertical="center" wrapText="1"/>
      <protection/>
    </xf>
    <xf numFmtId="0" fontId="6" fillId="37" borderId="13" xfId="35" applyFont="1" applyFill="1" applyBorder="1" applyAlignment="1">
      <alignment horizontal="left" wrapText="1"/>
      <protection/>
    </xf>
    <xf numFmtId="0" fontId="10" fillId="34" borderId="13" xfId="64" applyFont="1" applyFill="1" applyBorder="1" applyAlignment="1">
      <alignment vertical="center" wrapText="1"/>
      <protection/>
    </xf>
    <xf numFmtId="0" fontId="15" fillId="0" borderId="19" xfId="35" applyFont="1" applyBorder="1" applyAlignment="1">
      <alignment horizontal="center" wrapText="1"/>
      <protection/>
    </xf>
    <xf numFmtId="0" fontId="6" fillId="0" borderId="11" xfId="35" applyFont="1" applyFill="1" applyBorder="1" applyAlignment="1">
      <alignment horizontal="center" vertical="center" wrapText="1"/>
      <protection/>
    </xf>
    <xf numFmtId="0" fontId="6" fillId="37" borderId="17" xfId="35" applyFont="1" applyFill="1" applyBorder="1" applyAlignment="1">
      <alignment horizontal="left" wrapText="1"/>
      <protection/>
    </xf>
  </cellXfs>
  <cellStyles count="68">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Excel Built-in Normal" xfId="35"/>
    <cellStyle name="Hyperlink" xfId="36"/>
    <cellStyle name="Ievade" xfId="37"/>
    <cellStyle name="Izcēlums (1. veids)" xfId="38"/>
    <cellStyle name="Izcēlums (2. veids)" xfId="39"/>
    <cellStyle name="Izcēlums (3. veids)" xfId="40"/>
    <cellStyle name="Izcēlums (4. veids)" xfId="41"/>
    <cellStyle name="Izcēlums (5. veids)" xfId="42"/>
    <cellStyle name="Izcēlums (6. veids)" xfId="43"/>
    <cellStyle name="Followed Hyperlink" xfId="44"/>
    <cellStyle name="Izvade" xfId="45"/>
    <cellStyle name="Comma" xfId="46"/>
    <cellStyle name="Comma [0]" xfId="47"/>
    <cellStyle name="Kopsumma" xfId="48"/>
    <cellStyle name="Labs" xfId="49"/>
    <cellStyle name="Neitrāls" xfId="50"/>
    <cellStyle name="Normal 2" xfId="51"/>
    <cellStyle name="Normal 2 2" xfId="52"/>
    <cellStyle name="Normal 2 3" xfId="53"/>
    <cellStyle name="Normal 2 6" xfId="54"/>
    <cellStyle name="Normal 3" xfId="55"/>
    <cellStyle name="Normal 4" xfId="56"/>
    <cellStyle name="Normal 5" xfId="57"/>
    <cellStyle name="Nosaukums" xfId="58"/>
    <cellStyle name="Parastais 2" xfId="59"/>
    <cellStyle name="Parastais 2 2" xfId="60"/>
    <cellStyle name="Parastais 2 3" xfId="61"/>
    <cellStyle name="Parastais 2 4" xfId="62"/>
    <cellStyle name="Parastais 2 5" xfId="63"/>
    <cellStyle name="Parastais 3" xfId="64"/>
    <cellStyle name="Parastais 4" xfId="65"/>
    <cellStyle name="Parastais 5" xfId="66"/>
    <cellStyle name="Parastais_Lapa1" xfId="67"/>
    <cellStyle name="Paskaidrojošs teksts" xfId="68"/>
    <cellStyle name="Pārbaudes šūna" xfId="69"/>
    <cellStyle name="Piezīme" xfId="70"/>
    <cellStyle name="Percent" xfId="71"/>
    <cellStyle name="Procenti 2" xfId="72"/>
    <cellStyle name="Procenti 2 2" xfId="73"/>
    <cellStyle name="Saistīta šūna" xfId="74"/>
    <cellStyle name="Slikts" xfId="75"/>
    <cellStyle name="Currency" xfId="76"/>
    <cellStyle name="Currency [0]" xfId="77"/>
    <cellStyle name="Virsraksts 1" xfId="78"/>
    <cellStyle name="Virsraksts 2" xfId="79"/>
    <cellStyle name="Virsraksts 3" xfId="80"/>
    <cellStyle name="Virsraksts 4"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FF3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C5ED33"/>
      <rgbColor rgb="0000FFFF"/>
      <rgbColor rgb="00800080"/>
      <rgbColor rgb="00800000"/>
      <rgbColor rgb="00008080"/>
      <rgbColor rgb="000000FF"/>
      <rgbColor rgb="0000CCFF"/>
      <rgbColor rgb="00CCFFFF"/>
      <rgbColor rgb="0099FF66"/>
      <rgbColor rgb="00CCFF66"/>
      <rgbColor rgb="0099CCFF"/>
      <rgbColor rgb="00FF99CC"/>
      <rgbColor rgb="00CC99FF"/>
      <rgbColor rgb="00F2DCDB"/>
      <rgbColor rgb="003366FF"/>
      <rgbColor rgb="0033CCCC"/>
      <rgbColor rgb="00B6F52B"/>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zva.gov.lv/zvais/zalu-registrs/?iss=1&amp;lang=lv&amp;q=Marcaine&amp;ON=Marcaine&amp;NAC=on&amp;ESC=on&amp;ESI=on&amp;SAT=on&amp;DEC=on&amp;PIM=on&amp;SN=&amp;RN=&amp;AK=&amp;DIA=&amp;RA=&amp;LB=&amp;MFR=&amp;MDO=&amp;I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P354"/>
  <sheetViews>
    <sheetView zoomScalePageLayoutView="0" workbookViewId="0" topLeftCell="A1">
      <pane ySplit="5" topLeftCell="A79" activePane="bottomLeft" state="frozen"/>
      <selection pane="topLeft" activeCell="F1" sqref="F1"/>
      <selection pane="bottomLeft" activeCell="C372" sqref="C372"/>
    </sheetView>
  </sheetViews>
  <sheetFormatPr defaultColWidth="8.7109375" defaultRowHeight="12.75"/>
  <cols>
    <col min="1" max="1" width="8.7109375" style="1" customWidth="1"/>
    <col min="2" max="2" width="26.00390625" style="2" customWidth="1"/>
    <col min="3" max="3" width="56.00390625" style="1" customWidth="1"/>
    <col min="4" max="4" width="6.00390625" style="1" customWidth="1"/>
    <col min="5" max="5" width="8.7109375" style="1" customWidth="1"/>
    <col min="6" max="6" width="14.421875" style="3" customWidth="1"/>
    <col min="7" max="7" width="36.57421875" style="1" customWidth="1"/>
    <col min="8" max="8" width="45.00390625" style="1" customWidth="1"/>
    <col min="9" max="9" width="7.140625" style="1" customWidth="1"/>
    <col min="10" max="10" width="10.28125" style="1" customWidth="1"/>
    <col min="11" max="11" width="8.7109375" style="4" customWidth="1"/>
    <col min="12" max="16384" width="8.7109375" style="1" customWidth="1"/>
  </cols>
  <sheetData>
    <row r="2" spans="2:16" ht="12.75">
      <c r="B2" s="5" t="s">
        <v>0</v>
      </c>
      <c r="F2"/>
      <c r="K2" s="210" t="s">
        <v>1</v>
      </c>
      <c r="L2" s="210"/>
      <c r="M2" s="210"/>
      <c r="N2" s="210"/>
      <c r="O2" s="210"/>
      <c r="P2" s="210"/>
    </row>
    <row r="4" spans="1:15" ht="12.75">
      <c r="A4" s="211" t="s">
        <v>2</v>
      </c>
      <c r="B4" s="211"/>
      <c r="C4" s="211"/>
      <c r="D4" s="211"/>
      <c r="E4" s="211"/>
      <c r="F4" s="211"/>
      <c r="G4" s="211"/>
      <c r="H4" s="211"/>
      <c r="I4" s="211"/>
      <c r="J4" s="211"/>
      <c r="K4" s="211"/>
      <c r="L4" s="211"/>
      <c r="M4" s="211"/>
      <c r="N4" s="211"/>
      <c r="O4" s="211"/>
    </row>
    <row r="5" spans="1:15" ht="63.75">
      <c r="A5" s="6" t="s">
        <v>3</v>
      </c>
      <c r="B5" s="6" t="s">
        <v>4</v>
      </c>
      <c r="C5" s="6" t="s">
        <v>5</v>
      </c>
      <c r="D5" s="6" t="s">
        <v>6</v>
      </c>
      <c r="E5" s="6" t="s">
        <v>7</v>
      </c>
      <c r="F5" s="7" t="s">
        <v>8</v>
      </c>
      <c r="G5" s="8" t="s">
        <v>9</v>
      </c>
      <c r="H5" s="8" t="s">
        <v>10</v>
      </c>
      <c r="I5" s="8" t="s">
        <v>11</v>
      </c>
      <c r="J5" s="8" t="s">
        <v>12</v>
      </c>
      <c r="K5" s="9" t="s">
        <v>13</v>
      </c>
      <c r="L5" s="10" t="s">
        <v>14</v>
      </c>
      <c r="M5" s="10" t="s">
        <v>15</v>
      </c>
      <c r="N5" s="10" t="s">
        <v>16</v>
      </c>
      <c r="O5" s="11" t="s">
        <v>17</v>
      </c>
    </row>
    <row r="6" spans="1:15" ht="15" customHeight="1" hidden="1">
      <c r="A6" s="12" t="s">
        <v>18</v>
      </c>
      <c r="B6" s="202" t="s">
        <v>19</v>
      </c>
      <c r="C6" s="202"/>
      <c r="D6" s="202"/>
      <c r="E6" s="202"/>
      <c r="F6" s="202"/>
      <c r="G6" s="202"/>
      <c r="H6" s="202"/>
      <c r="I6" s="202"/>
      <c r="J6" s="202"/>
      <c r="K6" s="202"/>
      <c r="L6" s="13"/>
      <c r="M6" s="13"/>
      <c r="N6" s="13"/>
      <c r="O6" s="13"/>
    </row>
    <row r="7" spans="1:15" ht="15" customHeight="1" hidden="1">
      <c r="A7" s="197">
        <v>1</v>
      </c>
      <c r="B7" s="205" t="s">
        <v>20</v>
      </c>
      <c r="C7" s="16" t="s">
        <v>21</v>
      </c>
      <c r="D7" s="205"/>
      <c r="E7" s="205" t="s">
        <v>22</v>
      </c>
      <c r="F7" s="196">
        <v>2200</v>
      </c>
      <c r="G7" s="17"/>
      <c r="H7" s="17"/>
      <c r="I7" s="17"/>
      <c r="J7" s="17"/>
      <c r="K7" s="18"/>
      <c r="L7" s="17"/>
      <c r="M7" s="17"/>
      <c r="N7" s="17"/>
      <c r="O7" s="17"/>
    </row>
    <row r="8" spans="1:15" ht="165.75" hidden="1">
      <c r="A8" s="197"/>
      <c r="B8" s="205"/>
      <c r="C8" s="16" t="s">
        <v>23</v>
      </c>
      <c r="D8" s="205"/>
      <c r="E8" s="205"/>
      <c r="F8" s="196"/>
      <c r="G8" s="17"/>
      <c r="H8" s="17"/>
      <c r="I8" s="17"/>
      <c r="J8" s="17"/>
      <c r="K8" s="18"/>
      <c r="L8" s="17"/>
      <c r="M8" s="17"/>
      <c r="N8" s="17"/>
      <c r="O8" s="17"/>
    </row>
    <row r="9" spans="1:15" ht="89.25" hidden="1">
      <c r="A9" s="197"/>
      <c r="B9" s="205"/>
      <c r="C9" s="16" t="s">
        <v>24</v>
      </c>
      <c r="D9" s="205"/>
      <c r="E9" s="205"/>
      <c r="F9" s="196"/>
      <c r="G9" s="17"/>
      <c r="H9" s="17"/>
      <c r="I9" s="17"/>
      <c r="J9" s="17"/>
      <c r="K9" s="18"/>
      <c r="L9" s="17"/>
      <c r="M9" s="17"/>
      <c r="N9" s="17"/>
      <c r="O9" s="17"/>
    </row>
    <row r="10" spans="1:15" ht="114.75" hidden="1">
      <c r="A10" s="197"/>
      <c r="B10" s="205"/>
      <c r="C10" s="16" t="s">
        <v>25</v>
      </c>
      <c r="D10" s="205"/>
      <c r="E10" s="205"/>
      <c r="F10" s="196"/>
      <c r="G10" s="17"/>
      <c r="H10" s="17"/>
      <c r="I10" s="17"/>
      <c r="J10" s="17"/>
      <c r="K10" s="18"/>
      <c r="L10" s="17"/>
      <c r="M10" s="17"/>
      <c r="N10" s="17"/>
      <c r="O10" s="17"/>
    </row>
    <row r="11" spans="1:15" ht="191.25" hidden="1">
      <c r="A11" s="197"/>
      <c r="B11" s="205"/>
      <c r="C11" s="16" t="s">
        <v>26</v>
      </c>
      <c r="D11" s="205"/>
      <c r="E11" s="205"/>
      <c r="F11" s="196"/>
      <c r="G11" s="17"/>
      <c r="H11" s="17"/>
      <c r="I11" s="17"/>
      <c r="J11" s="17"/>
      <c r="K11" s="18"/>
      <c r="L11" s="17"/>
      <c r="M11" s="17"/>
      <c r="N11" s="17"/>
      <c r="O11" s="17"/>
    </row>
    <row r="12" spans="1:15" ht="191.25" hidden="1">
      <c r="A12" s="197"/>
      <c r="B12" s="205"/>
      <c r="C12" s="16" t="s">
        <v>27</v>
      </c>
      <c r="D12" s="205"/>
      <c r="E12" s="205"/>
      <c r="F12" s="196"/>
      <c r="G12" s="17"/>
      <c r="H12" s="17"/>
      <c r="I12" s="17"/>
      <c r="J12" s="17"/>
      <c r="K12" s="18"/>
      <c r="L12" s="17"/>
      <c r="M12" s="17"/>
      <c r="N12" s="17"/>
      <c r="O12" s="17"/>
    </row>
    <row r="13" spans="1:15" ht="191.25" hidden="1">
      <c r="A13" s="197"/>
      <c r="B13" s="205"/>
      <c r="C13" s="16" t="s">
        <v>28</v>
      </c>
      <c r="D13" s="205"/>
      <c r="E13" s="205"/>
      <c r="F13" s="196"/>
      <c r="G13" s="17"/>
      <c r="H13" s="17"/>
      <c r="I13" s="17"/>
      <c r="J13" s="17"/>
      <c r="K13" s="18"/>
      <c r="L13" s="17"/>
      <c r="M13" s="17"/>
      <c r="N13" s="17"/>
      <c r="O13" s="17"/>
    </row>
    <row r="14" spans="1:15" ht="409.5" hidden="1">
      <c r="A14" s="197"/>
      <c r="B14" s="205"/>
      <c r="C14" s="16" t="s">
        <v>29</v>
      </c>
      <c r="D14" s="205"/>
      <c r="E14" s="205"/>
      <c r="F14" s="196"/>
      <c r="G14" s="17"/>
      <c r="H14" s="17"/>
      <c r="I14" s="17"/>
      <c r="J14" s="17"/>
      <c r="K14" s="18"/>
      <c r="L14" s="17"/>
      <c r="M14" s="17"/>
      <c r="N14" s="17"/>
      <c r="O14" s="17"/>
    </row>
    <row r="15" spans="1:15" ht="25.5" hidden="1">
      <c r="A15" s="197"/>
      <c r="B15" s="205"/>
      <c r="C15" s="19" t="s">
        <v>30</v>
      </c>
      <c r="D15" s="205"/>
      <c r="E15" s="205"/>
      <c r="F15" s="196"/>
      <c r="G15" s="17"/>
      <c r="H15" s="17"/>
      <c r="I15" s="17"/>
      <c r="J15" s="17"/>
      <c r="K15" s="18"/>
      <c r="L15" s="17"/>
      <c r="M15" s="17"/>
      <c r="N15" s="17"/>
      <c r="O15" s="17"/>
    </row>
    <row r="16" spans="1:15" ht="12.75" customHeight="1" hidden="1">
      <c r="A16" s="197">
        <v>2</v>
      </c>
      <c r="B16" s="205" t="s">
        <v>31</v>
      </c>
      <c r="C16" s="16" t="s">
        <v>32</v>
      </c>
      <c r="D16" s="205"/>
      <c r="E16" s="205" t="s">
        <v>22</v>
      </c>
      <c r="F16" s="196">
        <v>150</v>
      </c>
      <c r="G16" s="17"/>
      <c r="H16" s="17"/>
      <c r="I16" s="17"/>
      <c r="J16" s="17"/>
      <c r="K16" s="18"/>
      <c r="L16" s="17"/>
      <c r="M16" s="17"/>
      <c r="N16" s="17"/>
      <c r="O16" s="17"/>
    </row>
    <row r="17" spans="1:15" ht="102" hidden="1">
      <c r="A17" s="197"/>
      <c r="B17" s="205"/>
      <c r="C17" s="16" t="s">
        <v>33</v>
      </c>
      <c r="D17" s="205"/>
      <c r="E17" s="205"/>
      <c r="F17" s="196"/>
      <c r="G17" s="17"/>
      <c r="H17" s="17"/>
      <c r="I17" s="17"/>
      <c r="J17" s="17"/>
      <c r="K17" s="18"/>
      <c r="L17" s="17"/>
      <c r="M17" s="17"/>
      <c r="N17" s="17"/>
      <c r="O17" s="17"/>
    </row>
    <row r="18" spans="1:15" ht="165.75" hidden="1">
      <c r="A18" s="197"/>
      <c r="B18" s="205"/>
      <c r="C18" s="16" t="s">
        <v>34</v>
      </c>
      <c r="D18" s="205"/>
      <c r="E18" s="205"/>
      <c r="F18" s="196"/>
      <c r="G18" s="17"/>
      <c r="H18" s="17"/>
      <c r="I18" s="17"/>
      <c r="J18" s="17"/>
      <c r="K18" s="18"/>
      <c r="L18" s="17"/>
      <c r="M18" s="17"/>
      <c r="N18" s="17"/>
      <c r="O18" s="17"/>
    </row>
    <row r="19" spans="1:15" ht="178.5" hidden="1">
      <c r="A19" s="197"/>
      <c r="B19" s="205"/>
      <c r="C19" s="16" t="s">
        <v>35</v>
      </c>
      <c r="D19" s="205"/>
      <c r="E19" s="205"/>
      <c r="F19" s="196"/>
      <c r="G19" s="17"/>
      <c r="H19" s="17"/>
      <c r="I19" s="17"/>
      <c r="J19" s="17"/>
      <c r="K19" s="18"/>
      <c r="L19" s="17"/>
      <c r="M19" s="17"/>
      <c r="N19" s="17"/>
      <c r="O19" s="17"/>
    </row>
    <row r="20" spans="1:15" ht="267.75" hidden="1">
      <c r="A20" s="197"/>
      <c r="B20" s="205"/>
      <c r="C20" s="16" t="s">
        <v>36</v>
      </c>
      <c r="D20" s="205"/>
      <c r="E20" s="205"/>
      <c r="F20" s="196"/>
      <c r="G20" s="17"/>
      <c r="H20" s="17"/>
      <c r="I20" s="17"/>
      <c r="J20" s="17"/>
      <c r="K20" s="18"/>
      <c r="L20" s="17"/>
      <c r="M20" s="17"/>
      <c r="N20" s="17"/>
      <c r="O20" s="17"/>
    </row>
    <row r="21" spans="1:15" ht="140.25" hidden="1">
      <c r="A21" s="197"/>
      <c r="B21" s="205"/>
      <c r="C21" s="16" t="s">
        <v>37</v>
      </c>
      <c r="D21" s="205"/>
      <c r="E21" s="205"/>
      <c r="F21" s="196"/>
      <c r="G21" s="17"/>
      <c r="H21" s="17"/>
      <c r="I21" s="17"/>
      <c r="J21" s="17"/>
      <c r="K21" s="18"/>
      <c r="L21" s="17"/>
      <c r="M21" s="17"/>
      <c r="N21" s="17"/>
      <c r="O21" s="17"/>
    </row>
    <row r="22" spans="1:15" ht="267.75" hidden="1">
      <c r="A22" s="197"/>
      <c r="B22" s="205"/>
      <c r="C22" s="16" t="s">
        <v>38</v>
      </c>
      <c r="D22" s="205"/>
      <c r="E22" s="205"/>
      <c r="F22" s="196"/>
      <c r="G22" s="17"/>
      <c r="H22" s="17"/>
      <c r="I22" s="17"/>
      <c r="J22" s="17"/>
      <c r="K22" s="18"/>
      <c r="L22" s="17"/>
      <c r="M22" s="17"/>
      <c r="N22" s="17"/>
      <c r="O22" s="17"/>
    </row>
    <row r="23" spans="1:15" ht="216.75" hidden="1">
      <c r="A23" s="197"/>
      <c r="B23" s="205"/>
      <c r="C23" s="16" t="s">
        <v>39</v>
      </c>
      <c r="D23" s="205"/>
      <c r="E23" s="205"/>
      <c r="F23" s="196"/>
      <c r="G23" s="17"/>
      <c r="H23" s="17"/>
      <c r="I23" s="17"/>
      <c r="J23" s="17"/>
      <c r="K23" s="18"/>
      <c r="L23" s="17"/>
      <c r="M23" s="17"/>
      <c r="N23" s="17"/>
      <c r="O23" s="17"/>
    </row>
    <row r="24" spans="1:15" ht="140.25" hidden="1">
      <c r="A24" s="197"/>
      <c r="B24" s="205"/>
      <c r="C24" s="16" t="s">
        <v>40</v>
      </c>
      <c r="D24" s="205"/>
      <c r="E24" s="205"/>
      <c r="F24" s="196"/>
      <c r="G24" s="17"/>
      <c r="H24" s="17"/>
      <c r="I24" s="17"/>
      <c r="J24" s="17"/>
      <c r="K24" s="18"/>
      <c r="L24" s="17"/>
      <c r="M24" s="17"/>
      <c r="N24" s="17"/>
      <c r="O24" s="17"/>
    </row>
    <row r="25" spans="1:15" ht="409.5" hidden="1">
      <c r="A25" s="197"/>
      <c r="B25" s="205"/>
      <c r="C25" s="16" t="s">
        <v>41</v>
      </c>
      <c r="D25" s="205"/>
      <c r="E25" s="205"/>
      <c r="F25" s="196"/>
      <c r="G25" s="17"/>
      <c r="H25" s="17"/>
      <c r="I25" s="17"/>
      <c r="J25" s="17"/>
      <c r="K25" s="18"/>
      <c r="L25" s="17"/>
      <c r="M25" s="17"/>
      <c r="N25" s="17"/>
      <c r="O25" s="17"/>
    </row>
    <row r="26" spans="1:15" ht="25.5" hidden="1">
      <c r="A26" s="197"/>
      <c r="B26" s="205"/>
      <c r="C26" s="17" t="s">
        <v>42</v>
      </c>
      <c r="D26" s="205"/>
      <c r="E26" s="205"/>
      <c r="F26" s="196"/>
      <c r="G26" s="17"/>
      <c r="H26" s="17"/>
      <c r="I26" s="17"/>
      <c r="J26" s="17"/>
      <c r="K26" s="18"/>
      <c r="L26" s="17"/>
      <c r="M26" s="17"/>
      <c r="N26" s="17"/>
      <c r="O26" s="17"/>
    </row>
    <row r="27" spans="1:15" ht="12.75" customHeight="1" hidden="1">
      <c r="A27" s="197">
        <v>3</v>
      </c>
      <c r="B27" s="206" t="s">
        <v>43</v>
      </c>
      <c r="C27" s="16" t="s">
        <v>44</v>
      </c>
      <c r="D27" s="205"/>
      <c r="E27" s="205" t="s">
        <v>22</v>
      </c>
      <c r="F27" s="196">
        <v>350</v>
      </c>
      <c r="G27" s="17"/>
      <c r="H27" s="17"/>
      <c r="I27" s="17"/>
      <c r="J27" s="17"/>
      <c r="K27" s="18"/>
      <c r="L27" s="17"/>
      <c r="M27" s="17"/>
      <c r="N27" s="17"/>
      <c r="O27" s="17"/>
    </row>
    <row r="28" spans="1:15" ht="216.75" hidden="1">
      <c r="A28" s="197"/>
      <c r="B28" s="206"/>
      <c r="C28" s="16" t="s">
        <v>45</v>
      </c>
      <c r="D28" s="205"/>
      <c r="E28" s="205"/>
      <c r="F28" s="196"/>
      <c r="G28" s="17"/>
      <c r="H28" s="17"/>
      <c r="I28" s="17"/>
      <c r="J28" s="17"/>
      <c r="K28" s="18"/>
      <c r="L28" s="17"/>
      <c r="M28" s="17"/>
      <c r="N28" s="17"/>
      <c r="O28" s="17"/>
    </row>
    <row r="29" spans="1:15" ht="76.5" hidden="1">
      <c r="A29" s="197"/>
      <c r="B29" s="206"/>
      <c r="C29" s="16" t="s">
        <v>46</v>
      </c>
      <c r="D29" s="205"/>
      <c r="E29" s="205"/>
      <c r="F29" s="196"/>
      <c r="G29" s="17"/>
      <c r="H29" s="17"/>
      <c r="I29" s="17"/>
      <c r="J29" s="17"/>
      <c r="K29" s="18"/>
      <c r="L29" s="17"/>
      <c r="M29" s="17"/>
      <c r="N29" s="17"/>
      <c r="O29" s="17"/>
    </row>
    <row r="30" spans="1:15" ht="127.5" hidden="1">
      <c r="A30" s="197"/>
      <c r="B30" s="206"/>
      <c r="C30" s="16" t="s">
        <v>47</v>
      </c>
      <c r="D30" s="205"/>
      <c r="E30" s="205"/>
      <c r="F30" s="196"/>
      <c r="G30" s="17"/>
      <c r="H30" s="17"/>
      <c r="I30" s="17"/>
      <c r="J30" s="17"/>
      <c r="K30" s="18"/>
      <c r="L30" s="17"/>
      <c r="M30" s="17"/>
      <c r="N30" s="17"/>
      <c r="O30" s="17"/>
    </row>
    <row r="31" spans="1:15" ht="204" hidden="1">
      <c r="A31" s="197"/>
      <c r="B31" s="206"/>
      <c r="C31" s="16" t="s">
        <v>48</v>
      </c>
      <c r="D31" s="205"/>
      <c r="E31" s="205"/>
      <c r="F31" s="196"/>
      <c r="G31" s="17"/>
      <c r="H31" s="17"/>
      <c r="I31" s="17"/>
      <c r="J31" s="17"/>
      <c r="K31" s="18"/>
      <c r="L31" s="17"/>
      <c r="M31" s="17"/>
      <c r="N31" s="17"/>
      <c r="O31" s="17"/>
    </row>
    <row r="32" spans="1:15" ht="267.75" hidden="1">
      <c r="A32" s="197"/>
      <c r="B32" s="206"/>
      <c r="C32" s="16" t="s">
        <v>49</v>
      </c>
      <c r="D32" s="205"/>
      <c r="E32" s="205"/>
      <c r="F32" s="196"/>
      <c r="G32" s="17"/>
      <c r="H32" s="17"/>
      <c r="I32" s="17"/>
      <c r="J32" s="17"/>
      <c r="K32" s="18"/>
      <c r="L32" s="17"/>
      <c r="M32" s="17"/>
      <c r="N32" s="17"/>
      <c r="O32" s="17"/>
    </row>
    <row r="33" spans="1:15" ht="38.25" hidden="1">
      <c r="A33" s="197"/>
      <c r="B33" s="206"/>
      <c r="C33" s="19" t="s">
        <v>50</v>
      </c>
      <c r="D33" s="205"/>
      <c r="E33" s="205"/>
      <c r="F33" s="196"/>
      <c r="G33" s="17"/>
      <c r="H33" s="17"/>
      <c r="I33" s="17"/>
      <c r="J33" s="17"/>
      <c r="K33" s="18"/>
      <c r="L33" s="17"/>
      <c r="M33" s="17"/>
      <c r="N33" s="17"/>
      <c r="O33" s="17"/>
    </row>
    <row r="34" spans="1:15" ht="25.5" hidden="1">
      <c r="A34" s="197"/>
      <c r="B34" s="206"/>
      <c r="C34" s="17" t="s">
        <v>51</v>
      </c>
      <c r="D34" s="205"/>
      <c r="E34" s="205"/>
      <c r="F34" s="196"/>
      <c r="G34" s="17"/>
      <c r="H34" s="17"/>
      <c r="I34" s="17"/>
      <c r="J34" s="17"/>
      <c r="K34" s="18"/>
      <c r="L34" s="17"/>
      <c r="M34" s="17"/>
      <c r="N34" s="17"/>
      <c r="O34" s="17"/>
    </row>
    <row r="35" spans="1:15" ht="15" customHeight="1" hidden="1">
      <c r="A35" s="16"/>
      <c r="B35" s="19"/>
      <c r="C35" s="16" t="s">
        <v>52</v>
      </c>
      <c r="D35" s="19"/>
      <c r="E35" s="19"/>
      <c r="F35" s="209">
        <v>10</v>
      </c>
      <c r="G35" s="20"/>
      <c r="H35" s="20"/>
      <c r="I35" s="20"/>
      <c r="J35" s="20"/>
      <c r="K35" s="21"/>
      <c r="L35" s="17"/>
      <c r="M35" s="17"/>
      <c r="N35" s="17"/>
      <c r="O35" s="17"/>
    </row>
    <row r="36" spans="1:15" ht="89.25" hidden="1">
      <c r="A36" s="16"/>
      <c r="B36" s="19"/>
      <c r="C36" s="16" t="s">
        <v>53</v>
      </c>
      <c r="D36" s="19"/>
      <c r="E36" s="19"/>
      <c r="F36" s="209"/>
      <c r="G36" s="20"/>
      <c r="H36" s="20"/>
      <c r="I36" s="20"/>
      <c r="J36" s="20"/>
      <c r="K36" s="21"/>
      <c r="L36" s="17"/>
      <c r="M36" s="17"/>
      <c r="N36" s="17"/>
      <c r="O36" s="17"/>
    </row>
    <row r="37" spans="1:15" ht="89.25" hidden="1">
      <c r="A37" s="16"/>
      <c r="B37" s="19"/>
      <c r="C37" s="16" t="s">
        <v>54</v>
      </c>
      <c r="D37" s="19"/>
      <c r="E37" s="19"/>
      <c r="F37" s="209"/>
      <c r="G37" s="20"/>
      <c r="H37" s="20"/>
      <c r="I37" s="20"/>
      <c r="J37" s="20"/>
      <c r="K37" s="21"/>
      <c r="L37" s="17"/>
      <c r="M37" s="17"/>
      <c r="N37" s="17"/>
      <c r="O37" s="17"/>
    </row>
    <row r="38" spans="1:15" ht="178.5" hidden="1">
      <c r="A38" s="16">
        <v>4</v>
      </c>
      <c r="B38" s="19" t="s">
        <v>55</v>
      </c>
      <c r="C38" s="16" t="s">
        <v>56</v>
      </c>
      <c r="D38" s="19"/>
      <c r="E38" s="19" t="s">
        <v>22</v>
      </c>
      <c r="F38" s="209"/>
      <c r="G38" s="20"/>
      <c r="H38" s="20"/>
      <c r="I38" s="20"/>
      <c r="J38" s="20"/>
      <c r="K38" s="21"/>
      <c r="L38" s="17"/>
      <c r="M38" s="17"/>
      <c r="N38" s="17"/>
      <c r="O38" s="17"/>
    </row>
    <row r="39" spans="1:15" ht="344.25" hidden="1">
      <c r="A39" s="16"/>
      <c r="B39" s="19"/>
      <c r="C39" s="16" t="s">
        <v>57</v>
      </c>
      <c r="D39" s="19"/>
      <c r="E39" s="19"/>
      <c r="F39" s="209"/>
      <c r="G39" s="20"/>
      <c r="H39" s="20"/>
      <c r="I39" s="20"/>
      <c r="J39" s="20"/>
      <c r="K39" s="21"/>
      <c r="L39" s="17"/>
      <c r="M39" s="17"/>
      <c r="N39" s="17"/>
      <c r="O39" s="17"/>
    </row>
    <row r="40" spans="1:15" ht="191.25" hidden="1">
      <c r="A40" s="16"/>
      <c r="B40" s="19"/>
      <c r="C40" s="16" t="s">
        <v>58</v>
      </c>
      <c r="D40" s="19"/>
      <c r="E40" s="19"/>
      <c r="F40" s="209"/>
      <c r="G40" s="20"/>
      <c r="H40" s="20"/>
      <c r="I40" s="20"/>
      <c r="J40" s="20"/>
      <c r="K40" s="21"/>
      <c r="L40" s="17"/>
      <c r="M40" s="17"/>
      <c r="N40" s="17"/>
      <c r="O40" s="17"/>
    </row>
    <row r="41" spans="1:15" ht="38.25" hidden="1">
      <c r="A41" s="16"/>
      <c r="B41" s="19"/>
      <c r="C41" s="19" t="s">
        <v>50</v>
      </c>
      <c r="D41" s="19"/>
      <c r="E41" s="19"/>
      <c r="F41" s="209"/>
      <c r="G41" s="20"/>
      <c r="H41" s="20"/>
      <c r="I41" s="20"/>
      <c r="J41" s="20"/>
      <c r="K41" s="21"/>
      <c r="L41" s="17"/>
      <c r="M41" s="17"/>
      <c r="N41" s="17"/>
      <c r="O41" s="17"/>
    </row>
    <row r="42" spans="1:15" ht="25.5" hidden="1">
      <c r="A42" s="16"/>
      <c r="B42" s="19"/>
      <c r="C42" s="17" t="s">
        <v>51</v>
      </c>
      <c r="D42" s="19"/>
      <c r="E42" s="19"/>
      <c r="F42" s="209"/>
      <c r="G42" s="20"/>
      <c r="H42" s="20"/>
      <c r="I42" s="20"/>
      <c r="J42" s="20"/>
      <c r="K42" s="21"/>
      <c r="L42" s="17"/>
      <c r="M42" s="17"/>
      <c r="N42" s="17"/>
      <c r="O42" s="17"/>
    </row>
    <row r="43" spans="1:15" ht="12.75" customHeight="1" hidden="1">
      <c r="A43" s="197">
        <v>5</v>
      </c>
      <c r="B43" s="205" t="s">
        <v>59</v>
      </c>
      <c r="C43" s="22" t="s">
        <v>60</v>
      </c>
      <c r="D43" s="205" t="s">
        <v>61</v>
      </c>
      <c r="E43" s="205" t="s">
        <v>62</v>
      </c>
      <c r="F43" s="196">
        <v>2000</v>
      </c>
      <c r="G43" s="17"/>
      <c r="H43" s="17"/>
      <c r="I43" s="17"/>
      <c r="J43" s="17"/>
      <c r="K43" s="18"/>
      <c r="L43" s="17"/>
      <c r="M43" s="17"/>
      <c r="N43" s="17"/>
      <c r="O43" s="17"/>
    </row>
    <row r="44" spans="1:15" ht="12.75" hidden="1">
      <c r="A44" s="197"/>
      <c r="B44" s="205"/>
      <c r="C44" s="22" t="s">
        <v>63</v>
      </c>
      <c r="D44" s="205"/>
      <c r="E44" s="205"/>
      <c r="F44" s="196"/>
      <c r="G44" s="17"/>
      <c r="H44" s="17"/>
      <c r="I44" s="17"/>
      <c r="J44" s="17"/>
      <c r="K44" s="18"/>
      <c r="L44" s="17"/>
      <c r="M44" s="17"/>
      <c r="N44" s="17"/>
      <c r="O44" s="17"/>
    </row>
    <row r="45" spans="1:15" ht="25.5" hidden="1">
      <c r="A45" s="197"/>
      <c r="B45" s="205"/>
      <c r="C45" s="17" t="s">
        <v>64</v>
      </c>
      <c r="D45" s="205"/>
      <c r="E45" s="205"/>
      <c r="F45" s="196"/>
      <c r="G45" s="17"/>
      <c r="H45" s="17"/>
      <c r="I45" s="17"/>
      <c r="J45" s="17"/>
      <c r="K45" s="18"/>
      <c r="L45" s="17"/>
      <c r="M45" s="17"/>
      <c r="N45" s="17"/>
      <c r="O45" s="17"/>
    </row>
    <row r="46" spans="1:15" ht="12.75" customHeight="1" hidden="1">
      <c r="A46" s="197">
        <v>6</v>
      </c>
      <c r="B46" s="205" t="s">
        <v>59</v>
      </c>
      <c r="C46" s="22" t="s">
        <v>65</v>
      </c>
      <c r="D46" s="205" t="s">
        <v>66</v>
      </c>
      <c r="E46" s="205" t="s">
        <v>62</v>
      </c>
      <c r="F46" s="196">
        <v>4000</v>
      </c>
      <c r="G46" s="17"/>
      <c r="H46" s="17"/>
      <c r="I46" s="17"/>
      <c r="J46" s="17"/>
      <c r="K46" s="18"/>
      <c r="L46" s="17"/>
      <c r="M46" s="17"/>
      <c r="N46" s="17"/>
      <c r="O46" s="17"/>
    </row>
    <row r="47" spans="1:15" ht="12.75" hidden="1">
      <c r="A47" s="197"/>
      <c r="B47" s="205"/>
      <c r="C47" s="22" t="s">
        <v>63</v>
      </c>
      <c r="D47" s="205"/>
      <c r="E47" s="205"/>
      <c r="F47" s="196"/>
      <c r="G47" s="17"/>
      <c r="H47" s="17"/>
      <c r="I47" s="17"/>
      <c r="J47" s="17"/>
      <c r="K47" s="18"/>
      <c r="L47" s="17"/>
      <c r="M47" s="17"/>
      <c r="N47" s="17"/>
      <c r="O47" s="17"/>
    </row>
    <row r="48" spans="1:15" ht="25.5" hidden="1">
      <c r="A48" s="197"/>
      <c r="B48" s="205"/>
      <c r="C48" s="17" t="s">
        <v>64</v>
      </c>
      <c r="D48" s="205"/>
      <c r="E48" s="205"/>
      <c r="F48" s="196"/>
      <c r="G48" s="17"/>
      <c r="H48" s="17"/>
      <c r="I48" s="17"/>
      <c r="J48" s="17"/>
      <c r="K48" s="18"/>
      <c r="L48" s="17"/>
      <c r="M48" s="17"/>
      <c r="N48" s="17"/>
      <c r="O48" s="17"/>
    </row>
    <row r="49" spans="1:15" ht="38.25" hidden="1">
      <c r="A49" s="14">
        <v>7</v>
      </c>
      <c r="B49" s="15" t="s">
        <v>67</v>
      </c>
      <c r="C49" s="19" t="s">
        <v>68</v>
      </c>
      <c r="D49" s="15" t="s">
        <v>69</v>
      </c>
      <c r="E49" s="15" t="s">
        <v>62</v>
      </c>
      <c r="F49" s="17">
        <v>150</v>
      </c>
      <c r="G49" s="17"/>
      <c r="H49" s="17"/>
      <c r="I49" s="17"/>
      <c r="J49" s="17"/>
      <c r="K49" s="18"/>
      <c r="L49" s="17"/>
      <c r="M49" s="17"/>
      <c r="N49" s="17"/>
      <c r="O49" s="17"/>
    </row>
    <row r="50" spans="1:15" ht="409.5" hidden="1">
      <c r="A50" s="14">
        <v>8</v>
      </c>
      <c r="B50" s="15" t="s">
        <v>70</v>
      </c>
      <c r="C50" s="19" t="s">
        <v>71</v>
      </c>
      <c r="D50" s="15" t="s">
        <v>72</v>
      </c>
      <c r="E50" s="15" t="s">
        <v>62</v>
      </c>
      <c r="F50" s="17">
        <v>144</v>
      </c>
      <c r="G50" s="17"/>
      <c r="H50" s="17"/>
      <c r="I50" s="17"/>
      <c r="J50" s="17"/>
      <c r="K50" s="18"/>
      <c r="L50" s="17"/>
      <c r="M50" s="17"/>
      <c r="N50" s="17"/>
      <c r="O50" s="17"/>
    </row>
    <row r="51" spans="1:15" ht="409.5" hidden="1">
      <c r="A51" s="14">
        <v>9</v>
      </c>
      <c r="B51" s="15" t="s">
        <v>73</v>
      </c>
      <c r="C51" s="19" t="s">
        <v>74</v>
      </c>
      <c r="D51" s="15" t="s">
        <v>75</v>
      </c>
      <c r="E51" s="15" t="s">
        <v>62</v>
      </c>
      <c r="F51" s="17">
        <v>240</v>
      </c>
      <c r="G51" s="17"/>
      <c r="H51" s="17"/>
      <c r="I51" s="17"/>
      <c r="J51" s="17"/>
      <c r="K51" s="18"/>
      <c r="L51" s="17"/>
      <c r="M51" s="17"/>
      <c r="N51" s="17"/>
      <c r="O51" s="17"/>
    </row>
    <row r="52" spans="1:15" ht="43.5" customHeight="1" hidden="1">
      <c r="A52" s="14">
        <v>10</v>
      </c>
      <c r="B52" s="15" t="s">
        <v>76</v>
      </c>
      <c r="C52" s="19" t="s">
        <v>77</v>
      </c>
      <c r="D52" s="15" t="s">
        <v>78</v>
      </c>
      <c r="E52" s="15" t="s">
        <v>62</v>
      </c>
      <c r="F52" s="17">
        <v>120</v>
      </c>
      <c r="G52" s="17"/>
      <c r="H52" s="17"/>
      <c r="I52" s="17"/>
      <c r="J52" s="17"/>
      <c r="K52" s="18"/>
      <c r="L52" s="17"/>
      <c r="M52" s="17"/>
      <c r="N52" s="17"/>
      <c r="O52" s="17"/>
    </row>
    <row r="53" spans="1:15" ht="51" hidden="1">
      <c r="A53" s="14">
        <v>11</v>
      </c>
      <c r="B53" s="19" t="s">
        <v>79</v>
      </c>
      <c r="C53" s="19" t="s">
        <v>80</v>
      </c>
      <c r="D53" s="15" t="s">
        <v>81</v>
      </c>
      <c r="E53" s="15" t="s">
        <v>62</v>
      </c>
      <c r="F53" s="17">
        <v>400</v>
      </c>
      <c r="G53" s="17"/>
      <c r="H53" s="17"/>
      <c r="I53" s="17"/>
      <c r="J53" s="17"/>
      <c r="K53" s="18"/>
      <c r="L53" s="17"/>
      <c r="M53" s="17"/>
      <c r="N53" s="17"/>
      <c r="O53" s="17"/>
    </row>
    <row r="54" spans="1:15" ht="63.75" hidden="1">
      <c r="A54" s="14">
        <v>12</v>
      </c>
      <c r="B54" s="20" t="s">
        <v>79</v>
      </c>
      <c r="C54" s="20" t="s">
        <v>82</v>
      </c>
      <c r="D54" s="20" t="s">
        <v>83</v>
      </c>
      <c r="E54" s="20" t="s">
        <v>62</v>
      </c>
      <c r="F54" s="17">
        <v>200</v>
      </c>
      <c r="G54" s="17"/>
      <c r="H54" s="17"/>
      <c r="I54" s="17"/>
      <c r="J54" s="17"/>
      <c r="K54" s="18"/>
      <c r="L54" s="17"/>
      <c r="M54" s="17"/>
      <c r="N54" s="17"/>
      <c r="O54" s="17"/>
    </row>
    <row r="55" spans="1:15" ht="38.25" hidden="1">
      <c r="A55" s="14">
        <v>13</v>
      </c>
      <c r="B55" s="19" t="s">
        <v>84</v>
      </c>
      <c r="C55" s="19" t="s">
        <v>85</v>
      </c>
      <c r="D55" s="15" t="s">
        <v>86</v>
      </c>
      <c r="E55" s="15" t="s">
        <v>62</v>
      </c>
      <c r="F55" s="17">
        <v>5000</v>
      </c>
      <c r="G55" s="17"/>
      <c r="H55" s="17"/>
      <c r="I55" s="17"/>
      <c r="J55" s="17"/>
      <c r="K55" s="18"/>
      <c r="L55" s="17"/>
      <c r="M55" s="17"/>
      <c r="N55" s="17"/>
      <c r="O55" s="17"/>
    </row>
    <row r="56" spans="1:15" ht="38.25" hidden="1">
      <c r="A56" s="14">
        <v>14</v>
      </c>
      <c r="B56" s="15" t="s">
        <v>87</v>
      </c>
      <c r="C56" s="19" t="s">
        <v>88</v>
      </c>
      <c r="D56" s="15" t="s">
        <v>89</v>
      </c>
      <c r="E56" s="15" t="s">
        <v>62</v>
      </c>
      <c r="F56" s="17">
        <v>600</v>
      </c>
      <c r="G56" s="17"/>
      <c r="H56" s="17"/>
      <c r="I56" s="17"/>
      <c r="J56" s="17"/>
      <c r="K56" s="18"/>
      <c r="L56" s="17"/>
      <c r="M56" s="17"/>
      <c r="N56" s="17"/>
      <c r="O56" s="17"/>
    </row>
    <row r="57" spans="1:15" ht="38.25" hidden="1">
      <c r="A57" s="14">
        <v>15</v>
      </c>
      <c r="B57" s="15" t="s">
        <v>90</v>
      </c>
      <c r="C57" s="19" t="s">
        <v>91</v>
      </c>
      <c r="D57" s="15" t="s">
        <v>92</v>
      </c>
      <c r="E57" s="15" t="s">
        <v>62</v>
      </c>
      <c r="F57" s="17">
        <v>120</v>
      </c>
      <c r="G57" s="17"/>
      <c r="H57" s="17"/>
      <c r="I57" s="17"/>
      <c r="J57" s="17"/>
      <c r="K57" s="18"/>
      <c r="L57" s="17"/>
      <c r="M57" s="17"/>
      <c r="N57" s="17"/>
      <c r="O57" s="17"/>
    </row>
    <row r="58" spans="1:15" ht="38.25" hidden="1">
      <c r="A58" s="14">
        <v>16</v>
      </c>
      <c r="B58" s="19" t="s">
        <v>93</v>
      </c>
      <c r="C58" s="19" t="s">
        <v>94</v>
      </c>
      <c r="D58" s="15" t="s">
        <v>95</v>
      </c>
      <c r="E58" s="15" t="s">
        <v>62</v>
      </c>
      <c r="F58" s="17">
        <v>240</v>
      </c>
      <c r="G58" s="17"/>
      <c r="H58" s="17"/>
      <c r="I58" s="17"/>
      <c r="J58" s="17"/>
      <c r="K58" s="18"/>
      <c r="L58" s="17"/>
      <c r="M58" s="17"/>
      <c r="N58" s="17"/>
      <c r="O58" s="17"/>
    </row>
    <row r="59" spans="1:15" ht="409.5" hidden="1">
      <c r="A59" s="14">
        <v>17</v>
      </c>
      <c r="B59" s="19" t="s">
        <v>96</v>
      </c>
      <c r="C59" s="19" t="s">
        <v>97</v>
      </c>
      <c r="D59" s="15" t="s">
        <v>98</v>
      </c>
      <c r="E59" s="15" t="s">
        <v>62</v>
      </c>
      <c r="F59" s="17">
        <v>300</v>
      </c>
      <c r="G59" s="17"/>
      <c r="H59" s="17"/>
      <c r="I59" s="17"/>
      <c r="J59" s="17"/>
      <c r="K59" s="18"/>
      <c r="L59" s="17"/>
      <c r="M59" s="17"/>
      <c r="N59" s="17"/>
      <c r="O59" s="17"/>
    </row>
    <row r="60" spans="1:15" ht="25.5" hidden="1">
      <c r="A60" s="14">
        <v>18</v>
      </c>
      <c r="B60" s="15" t="s">
        <v>99</v>
      </c>
      <c r="C60" s="19" t="s">
        <v>100</v>
      </c>
      <c r="D60" s="15" t="s">
        <v>101</v>
      </c>
      <c r="E60" s="15" t="s">
        <v>102</v>
      </c>
      <c r="F60" s="17">
        <v>1000</v>
      </c>
      <c r="G60" s="17"/>
      <c r="H60" s="17"/>
      <c r="I60" s="17"/>
      <c r="J60" s="17"/>
      <c r="K60" s="18"/>
      <c r="L60" s="17"/>
      <c r="M60" s="17"/>
      <c r="N60" s="17"/>
      <c r="O60" s="17"/>
    </row>
    <row r="61" spans="1:15" ht="25.5" hidden="1">
      <c r="A61" s="14">
        <v>19</v>
      </c>
      <c r="B61" s="15" t="s">
        <v>99</v>
      </c>
      <c r="C61" s="19" t="s">
        <v>103</v>
      </c>
      <c r="D61" s="15" t="s">
        <v>104</v>
      </c>
      <c r="E61" s="15" t="s">
        <v>102</v>
      </c>
      <c r="F61" s="17">
        <v>360</v>
      </c>
      <c r="G61" s="17"/>
      <c r="H61" s="17"/>
      <c r="I61" s="17"/>
      <c r="J61" s="17"/>
      <c r="K61" s="18"/>
      <c r="L61" s="17"/>
      <c r="M61" s="17"/>
      <c r="N61" s="17"/>
      <c r="O61" s="17"/>
    </row>
    <row r="62" spans="1:15" ht="25.5" hidden="1">
      <c r="A62" s="14">
        <v>20</v>
      </c>
      <c r="B62" s="15" t="s">
        <v>99</v>
      </c>
      <c r="C62" s="19" t="s">
        <v>105</v>
      </c>
      <c r="D62" s="15" t="s">
        <v>106</v>
      </c>
      <c r="E62" s="15" t="s">
        <v>107</v>
      </c>
      <c r="F62" s="17">
        <v>2200</v>
      </c>
      <c r="G62" s="17"/>
      <c r="H62" s="17"/>
      <c r="I62" s="17"/>
      <c r="J62" s="17"/>
      <c r="K62" s="18"/>
      <c r="L62" s="17"/>
      <c r="M62" s="17"/>
      <c r="N62" s="17"/>
      <c r="O62" s="17"/>
    </row>
    <row r="63" spans="1:15" ht="25.5" hidden="1">
      <c r="A63" s="14">
        <v>21</v>
      </c>
      <c r="B63" s="15" t="s">
        <v>108</v>
      </c>
      <c r="C63" s="19" t="s">
        <v>109</v>
      </c>
      <c r="D63" s="15" t="s">
        <v>110</v>
      </c>
      <c r="E63" s="15" t="s">
        <v>62</v>
      </c>
      <c r="F63" s="17">
        <v>700</v>
      </c>
      <c r="G63" s="17"/>
      <c r="H63" s="17"/>
      <c r="I63" s="17"/>
      <c r="J63" s="17"/>
      <c r="K63" s="18"/>
      <c r="L63" s="17"/>
      <c r="M63" s="17"/>
      <c r="N63" s="17"/>
      <c r="O63" s="17"/>
    </row>
    <row r="64" spans="1:15" ht="38.25" hidden="1">
      <c r="A64" s="14">
        <v>22</v>
      </c>
      <c r="B64" s="20" t="s">
        <v>111</v>
      </c>
      <c r="C64" s="23" t="s">
        <v>112</v>
      </c>
      <c r="D64" s="20" t="s">
        <v>113</v>
      </c>
      <c r="E64" s="20" t="s">
        <v>62</v>
      </c>
      <c r="F64" s="17">
        <v>73000</v>
      </c>
      <c r="G64" s="17"/>
      <c r="H64" s="17"/>
      <c r="I64" s="17"/>
      <c r="J64" s="17"/>
      <c r="K64" s="18"/>
      <c r="L64" s="17"/>
      <c r="M64" s="17"/>
      <c r="N64" s="17"/>
      <c r="O64" s="17"/>
    </row>
    <row r="65" spans="1:15" ht="12.75" hidden="1">
      <c r="A65" s="14"/>
      <c r="B65" s="24" t="s">
        <v>114</v>
      </c>
      <c r="C65" s="23"/>
      <c r="D65" s="20"/>
      <c r="E65" s="20"/>
      <c r="F65" s="17"/>
      <c r="G65" s="17"/>
      <c r="H65" s="17"/>
      <c r="I65" s="17"/>
      <c r="J65" s="17"/>
      <c r="K65" s="18"/>
      <c r="L65" s="17"/>
      <c r="M65" s="17"/>
      <c r="N65" s="17"/>
      <c r="O65" s="17"/>
    </row>
    <row r="66" spans="1:15" ht="15" customHeight="1" hidden="1">
      <c r="A66" s="197" t="s">
        <v>115</v>
      </c>
      <c r="B66" s="197"/>
      <c r="C66" s="197"/>
      <c r="D66" s="197"/>
      <c r="E66" s="197"/>
      <c r="F66" s="197"/>
      <c r="G66" s="197"/>
      <c r="H66" s="197"/>
      <c r="I66" s="197"/>
      <c r="J66" s="197"/>
      <c r="K66" s="197"/>
      <c r="L66" s="197"/>
      <c r="M66" s="17"/>
      <c r="N66" s="17"/>
      <c r="O66" s="17"/>
    </row>
    <row r="67" spans="1:15" ht="15" customHeight="1" hidden="1">
      <c r="A67" s="12" t="s">
        <v>116</v>
      </c>
      <c r="B67" s="202" t="s">
        <v>117</v>
      </c>
      <c r="C67" s="202"/>
      <c r="D67" s="202"/>
      <c r="E67" s="202"/>
      <c r="F67" s="202"/>
      <c r="G67" s="202"/>
      <c r="H67" s="202"/>
      <c r="I67" s="202"/>
      <c r="J67" s="202"/>
      <c r="K67" s="202"/>
      <c r="L67" s="13"/>
      <c r="M67" s="13"/>
      <c r="N67" s="13"/>
      <c r="O67" s="13"/>
    </row>
    <row r="68" spans="1:15" ht="38.25" hidden="1">
      <c r="A68" s="16">
        <v>1</v>
      </c>
      <c r="B68" s="19" t="s">
        <v>118</v>
      </c>
      <c r="C68" s="17" t="s">
        <v>119</v>
      </c>
      <c r="D68" s="19" t="s">
        <v>120</v>
      </c>
      <c r="E68" s="19" t="s">
        <v>62</v>
      </c>
      <c r="F68" s="20">
        <v>1000</v>
      </c>
      <c r="G68" s="17"/>
      <c r="H68" s="17"/>
      <c r="I68" s="17"/>
      <c r="J68" s="17"/>
      <c r="K68" s="18"/>
      <c r="L68" s="17"/>
      <c r="M68" s="17"/>
      <c r="N68" s="17"/>
      <c r="O68" s="17"/>
    </row>
    <row r="69" spans="1:15" ht="15" customHeight="1" hidden="1">
      <c r="A69" s="197" t="s">
        <v>115</v>
      </c>
      <c r="B69" s="197"/>
      <c r="C69" s="197"/>
      <c r="D69" s="197"/>
      <c r="E69" s="197"/>
      <c r="F69" s="197"/>
      <c r="G69" s="197"/>
      <c r="H69" s="197"/>
      <c r="I69" s="197"/>
      <c r="J69" s="197"/>
      <c r="K69" s="197"/>
      <c r="L69" s="197"/>
      <c r="M69" s="17"/>
      <c r="N69" s="17"/>
      <c r="O69" s="17"/>
    </row>
    <row r="70" spans="1:15" ht="12.75" hidden="1">
      <c r="A70" s="12" t="s">
        <v>121</v>
      </c>
      <c r="B70" s="12" t="s">
        <v>122</v>
      </c>
      <c r="C70" s="12"/>
      <c r="D70" s="12"/>
      <c r="E70" s="12"/>
      <c r="F70" s="12"/>
      <c r="G70" s="12"/>
      <c r="H70" s="12"/>
      <c r="I70" s="12"/>
      <c r="J70" s="12"/>
      <c r="K70" s="25"/>
      <c r="L70" s="13"/>
      <c r="M70" s="13"/>
      <c r="N70" s="13"/>
      <c r="O70" s="13"/>
    </row>
    <row r="71" spans="1:15" ht="63.75" hidden="1">
      <c r="A71" s="16">
        <v>1</v>
      </c>
      <c r="B71" s="19" t="s">
        <v>122</v>
      </c>
      <c r="C71" s="17" t="s">
        <v>123</v>
      </c>
      <c r="D71" s="19" t="s">
        <v>124</v>
      </c>
      <c r="E71" s="19" t="s">
        <v>107</v>
      </c>
      <c r="F71" s="20">
        <v>100</v>
      </c>
      <c r="G71" s="17"/>
      <c r="H71" s="17"/>
      <c r="I71" s="17"/>
      <c r="J71" s="17"/>
      <c r="K71" s="18"/>
      <c r="L71" s="17"/>
      <c r="M71" s="17"/>
      <c r="N71" s="17"/>
      <c r="O71" s="17"/>
    </row>
    <row r="72" spans="1:15" ht="15" customHeight="1" hidden="1">
      <c r="A72" s="197" t="s">
        <v>115</v>
      </c>
      <c r="B72" s="197"/>
      <c r="C72" s="197"/>
      <c r="D72" s="197"/>
      <c r="E72" s="197"/>
      <c r="F72" s="197"/>
      <c r="G72" s="197"/>
      <c r="H72" s="197"/>
      <c r="I72" s="197"/>
      <c r="J72" s="197"/>
      <c r="K72" s="197"/>
      <c r="L72" s="197"/>
      <c r="M72" s="17"/>
      <c r="N72" s="17"/>
      <c r="O72" s="17"/>
    </row>
    <row r="73" spans="1:15" ht="12.75">
      <c r="A73" s="12" t="s">
        <v>125</v>
      </c>
      <c r="B73" s="12" t="s">
        <v>126</v>
      </c>
      <c r="C73" s="12"/>
      <c r="D73" s="12"/>
      <c r="E73" s="12"/>
      <c r="F73" s="12"/>
      <c r="G73" s="12"/>
      <c r="H73" s="12"/>
      <c r="I73" s="12"/>
      <c r="J73" s="12"/>
      <c r="K73" s="25"/>
      <c r="L73" s="13"/>
      <c r="M73" s="13"/>
      <c r="N73" s="13"/>
      <c r="O73" s="13"/>
    </row>
    <row r="74" spans="1:15" ht="38.25">
      <c r="A74" s="20">
        <v>1</v>
      </c>
      <c r="B74" s="20" t="s">
        <v>127</v>
      </c>
      <c r="C74" s="20" t="s">
        <v>128</v>
      </c>
      <c r="D74" s="20"/>
      <c r="E74" s="20" t="s">
        <v>62</v>
      </c>
      <c r="F74" s="20">
        <v>130000</v>
      </c>
      <c r="G74" s="17" t="s">
        <v>129</v>
      </c>
      <c r="H74" s="20" t="s">
        <v>128</v>
      </c>
      <c r="I74" s="20" t="s">
        <v>130</v>
      </c>
      <c r="J74" s="20"/>
      <c r="K74" s="21">
        <v>0.11</v>
      </c>
      <c r="L74" s="17">
        <f>K74*25</f>
        <v>2.75</v>
      </c>
      <c r="M74" s="17">
        <f aca="true" t="shared" si="0" ref="M74:M79">K74*F74</f>
        <v>14300</v>
      </c>
      <c r="N74" s="17">
        <f aca="true" t="shared" si="1" ref="N74:N79">M74*1.12</f>
        <v>16016.000000000002</v>
      </c>
      <c r="O74" s="17"/>
    </row>
    <row r="75" spans="1:15" ht="51">
      <c r="A75" s="20">
        <v>2</v>
      </c>
      <c r="B75" s="20" t="s">
        <v>131</v>
      </c>
      <c r="C75" s="20" t="s">
        <v>132</v>
      </c>
      <c r="D75" s="20"/>
      <c r="E75" s="20" t="s">
        <v>62</v>
      </c>
      <c r="F75" s="20">
        <v>600</v>
      </c>
      <c r="G75" s="17" t="s">
        <v>133</v>
      </c>
      <c r="H75" s="20" t="s">
        <v>132</v>
      </c>
      <c r="I75" s="20" t="s">
        <v>130</v>
      </c>
      <c r="J75" s="20"/>
      <c r="K75" s="21">
        <v>0.19</v>
      </c>
      <c r="L75" s="17">
        <f>K75*15</f>
        <v>2.85</v>
      </c>
      <c r="M75" s="17">
        <f t="shared" si="0"/>
        <v>114</v>
      </c>
      <c r="N75" s="17">
        <f t="shared" si="1"/>
        <v>127.68</v>
      </c>
      <c r="O75" s="17"/>
    </row>
    <row r="76" spans="1:15" ht="63.75">
      <c r="A76" s="20">
        <v>3</v>
      </c>
      <c r="B76" s="20" t="s">
        <v>134</v>
      </c>
      <c r="C76" s="20" t="s">
        <v>135</v>
      </c>
      <c r="D76" s="20" t="s">
        <v>136</v>
      </c>
      <c r="E76" s="20" t="s">
        <v>62</v>
      </c>
      <c r="F76" s="20">
        <v>56700</v>
      </c>
      <c r="G76" s="17" t="s">
        <v>137</v>
      </c>
      <c r="H76" s="20" t="s">
        <v>135</v>
      </c>
      <c r="I76" s="20" t="s">
        <v>130</v>
      </c>
      <c r="J76" s="20"/>
      <c r="K76" s="21">
        <v>0.022</v>
      </c>
      <c r="L76" s="17">
        <f>K76*100</f>
        <v>2.1999999999999997</v>
      </c>
      <c r="M76" s="17">
        <f t="shared" si="0"/>
        <v>1247.3999999999999</v>
      </c>
      <c r="N76" s="17">
        <f t="shared" si="1"/>
        <v>1397.088</v>
      </c>
      <c r="O76" s="17"/>
    </row>
    <row r="77" spans="1:15" ht="63.75">
      <c r="A77" s="20">
        <v>4</v>
      </c>
      <c r="B77" s="20" t="s">
        <v>134</v>
      </c>
      <c r="C77" s="20" t="s">
        <v>138</v>
      </c>
      <c r="D77" s="20" t="s">
        <v>139</v>
      </c>
      <c r="E77" s="20" t="s">
        <v>62</v>
      </c>
      <c r="F77" s="20">
        <v>21900</v>
      </c>
      <c r="G77" s="17" t="s">
        <v>140</v>
      </c>
      <c r="H77" s="20" t="s">
        <v>138</v>
      </c>
      <c r="I77" s="20" t="s">
        <v>130</v>
      </c>
      <c r="J77" s="20"/>
      <c r="K77" s="21">
        <v>0.0263</v>
      </c>
      <c r="L77" s="17">
        <f>K77*100</f>
        <v>2.63</v>
      </c>
      <c r="M77" s="17">
        <f t="shared" si="0"/>
        <v>575.97</v>
      </c>
      <c r="N77" s="17">
        <f t="shared" si="1"/>
        <v>645.0864000000001</v>
      </c>
      <c r="O77" s="17"/>
    </row>
    <row r="78" spans="1:15" ht="63.75">
      <c r="A78" s="20">
        <v>5</v>
      </c>
      <c r="B78" s="20" t="s">
        <v>134</v>
      </c>
      <c r="C78" s="20" t="s">
        <v>141</v>
      </c>
      <c r="D78" s="20" t="s">
        <v>142</v>
      </c>
      <c r="E78" s="20" t="s">
        <v>62</v>
      </c>
      <c r="F78" s="20">
        <v>190000</v>
      </c>
      <c r="G78" s="17" t="s">
        <v>143</v>
      </c>
      <c r="H78" s="20" t="s">
        <v>141</v>
      </c>
      <c r="I78" s="20" t="s">
        <v>130</v>
      </c>
      <c r="J78" s="20"/>
      <c r="K78" s="21">
        <v>0.035</v>
      </c>
      <c r="L78" s="17">
        <f>K78*100</f>
        <v>3.5000000000000004</v>
      </c>
      <c r="M78" s="17">
        <f t="shared" si="0"/>
        <v>6650.000000000001</v>
      </c>
      <c r="N78" s="17">
        <f t="shared" si="1"/>
        <v>7448.000000000002</v>
      </c>
      <c r="O78" s="17"/>
    </row>
    <row r="79" spans="1:15" ht="63.75">
      <c r="A79" s="20">
        <v>6</v>
      </c>
      <c r="B79" s="20" t="s">
        <v>134</v>
      </c>
      <c r="C79" s="20" t="s">
        <v>144</v>
      </c>
      <c r="D79" s="20" t="s">
        <v>145</v>
      </c>
      <c r="E79" s="20" t="s">
        <v>62</v>
      </c>
      <c r="F79" s="20">
        <v>127000</v>
      </c>
      <c r="G79" s="17" t="s">
        <v>146</v>
      </c>
      <c r="H79" s="20" t="s">
        <v>147</v>
      </c>
      <c r="I79" s="20" t="s">
        <v>130</v>
      </c>
      <c r="J79" s="20"/>
      <c r="K79" s="21">
        <v>0.057</v>
      </c>
      <c r="L79" s="17">
        <f>K79*50</f>
        <v>2.85</v>
      </c>
      <c r="M79" s="17">
        <f t="shared" si="0"/>
        <v>7239</v>
      </c>
      <c r="N79" s="17">
        <f t="shared" si="1"/>
        <v>8107.680000000001</v>
      </c>
      <c r="O79" s="17"/>
    </row>
    <row r="80" spans="1:15" ht="15" customHeight="1">
      <c r="A80" s="203" t="s">
        <v>115</v>
      </c>
      <c r="B80" s="203"/>
      <c r="C80" s="203"/>
      <c r="D80" s="203"/>
      <c r="E80" s="203"/>
      <c r="F80" s="203"/>
      <c r="G80" s="203"/>
      <c r="H80" s="203"/>
      <c r="I80" s="203"/>
      <c r="J80" s="203"/>
      <c r="K80" s="203"/>
      <c r="L80" s="203"/>
      <c r="M80" s="17">
        <f>SUM(M74:M79)</f>
        <v>30126.37</v>
      </c>
      <c r="N80" s="17">
        <f>SUM(N74:N79)</f>
        <v>33741.534400000004</v>
      </c>
      <c r="O80" s="17"/>
    </row>
    <row r="81" spans="1:15" ht="15" customHeight="1" hidden="1">
      <c r="A81" s="26" t="s">
        <v>148</v>
      </c>
      <c r="B81" s="202" t="s">
        <v>149</v>
      </c>
      <c r="C81" s="202"/>
      <c r="D81" s="202"/>
      <c r="E81" s="202"/>
      <c r="F81" s="202"/>
      <c r="G81" s="202"/>
      <c r="H81" s="202"/>
      <c r="I81" s="202"/>
      <c r="J81" s="202"/>
      <c r="K81" s="202"/>
      <c r="L81" s="13"/>
      <c r="M81" s="13"/>
      <c r="N81" s="13"/>
      <c r="O81" s="13"/>
    </row>
    <row r="82" spans="1:15" ht="102" hidden="1">
      <c r="A82" s="16">
        <v>1</v>
      </c>
      <c r="B82" s="19" t="s">
        <v>150</v>
      </c>
      <c r="C82" s="19" t="s">
        <v>151</v>
      </c>
      <c r="D82" s="19" t="s">
        <v>152</v>
      </c>
      <c r="E82" s="19" t="s">
        <v>62</v>
      </c>
      <c r="F82" s="20">
        <v>3000</v>
      </c>
      <c r="G82" s="20"/>
      <c r="H82" s="20"/>
      <c r="I82" s="20"/>
      <c r="J82" s="20"/>
      <c r="K82" s="21"/>
      <c r="L82" s="17"/>
      <c r="M82" s="17"/>
      <c r="N82" s="17"/>
      <c r="O82" s="17"/>
    </row>
    <row r="83" spans="1:15" ht="153" hidden="1">
      <c r="A83" s="16">
        <v>2</v>
      </c>
      <c r="B83" s="19" t="s">
        <v>153</v>
      </c>
      <c r="C83" s="19" t="s">
        <v>154</v>
      </c>
      <c r="D83" s="19" t="s">
        <v>155</v>
      </c>
      <c r="E83" s="19" t="s">
        <v>62</v>
      </c>
      <c r="F83" s="20">
        <v>50000</v>
      </c>
      <c r="G83" s="20"/>
      <c r="H83" s="20"/>
      <c r="I83" s="20"/>
      <c r="J83" s="20"/>
      <c r="K83" s="21"/>
      <c r="L83" s="17"/>
      <c r="M83" s="17"/>
      <c r="N83" s="17"/>
      <c r="O83" s="17"/>
    </row>
    <row r="84" spans="1:15" ht="15" customHeight="1" hidden="1">
      <c r="A84" s="197" t="s">
        <v>115</v>
      </c>
      <c r="B84" s="197"/>
      <c r="C84" s="197"/>
      <c r="D84" s="197"/>
      <c r="E84" s="197"/>
      <c r="F84" s="197"/>
      <c r="G84" s="197"/>
      <c r="H84" s="197"/>
      <c r="I84" s="197"/>
      <c r="J84" s="197"/>
      <c r="K84" s="197"/>
      <c r="L84" s="197"/>
      <c r="M84" s="17"/>
      <c r="N84" s="17"/>
      <c r="O84" s="17"/>
    </row>
    <row r="85" spans="1:15" ht="15" customHeight="1" hidden="1">
      <c r="A85" s="12" t="s">
        <v>156</v>
      </c>
      <c r="B85" s="202" t="s">
        <v>157</v>
      </c>
      <c r="C85" s="202"/>
      <c r="D85" s="202"/>
      <c r="E85" s="202"/>
      <c r="F85" s="202"/>
      <c r="G85" s="202"/>
      <c r="H85" s="202"/>
      <c r="I85" s="202"/>
      <c r="J85" s="202"/>
      <c r="K85" s="202"/>
      <c r="L85" s="13"/>
      <c r="M85" s="13"/>
      <c r="N85" s="13"/>
      <c r="O85" s="13"/>
    </row>
    <row r="86" spans="1:15" ht="63.75" hidden="1">
      <c r="A86" s="16">
        <v>1</v>
      </c>
      <c r="B86" s="19" t="s">
        <v>158</v>
      </c>
      <c r="C86" s="19" t="s">
        <v>159</v>
      </c>
      <c r="D86" s="19" t="s">
        <v>160</v>
      </c>
      <c r="E86" s="19" t="s">
        <v>161</v>
      </c>
      <c r="F86" s="17" t="s">
        <v>162</v>
      </c>
      <c r="G86" s="17"/>
      <c r="H86" s="17"/>
      <c r="I86" s="17"/>
      <c r="J86" s="17"/>
      <c r="K86" s="18"/>
      <c r="L86" s="17"/>
      <c r="M86" s="17"/>
      <c r="N86" s="17"/>
      <c r="O86" s="17"/>
    </row>
    <row r="87" spans="1:15" ht="89.25" hidden="1">
      <c r="A87" s="16">
        <v>2</v>
      </c>
      <c r="B87" s="19" t="s">
        <v>158</v>
      </c>
      <c r="C87" s="19" t="s">
        <v>163</v>
      </c>
      <c r="D87" s="19" t="s">
        <v>164</v>
      </c>
      <c r="E87" s="19" t="s">
        <v>161</v>
      </c>
      <c r="F87" s="17">
        <v>600</v>
      </c>
      <c r="G87" s="17"/>
      <c r="H87" s="17"/>
      <c r="I87" s="17"/>
      <c r="J87" s="17"/>
      <c r="K87" s="18"/>
      <c r="L87" s="17"/>
      <c r="M87" s="17"/>
      <c r="N87" s="17"/>
      <c r="O87" s="17"/>
    </row>
    <row r="88" spans="1:15" ht="76.5" hidden="1">
      <c r="A88" s="16">
        <v>3</v>
      </c>
      <c r="B88" s="19" t="s">
        <v>158</v>
      </c>
      <c r="C88" s="19" t="s">
        <v>165</v>
      </c>
      <c r="D88" s="19" t="s">
        <v>166</v>
      </c>
      <c r="E88" s="19" t="s">
        <v>161</v>
      </c>
      <c r="F88" s="17">
        <v>600</v>
      </c>
      <c r="G88" s="17"/>
      <c r="H88" s="17"/>
      <c r="I88" s="17"/>
      <c r="J88" s="17"/>
      <c r="K88" s="18"/>
      <c r="L88" s="17"/>
      <c r="M88" s="17"/>
      <c r="N88" s="17"/>
      <c r="O88" s="17"/>
    </row>
    <row r="89" spans="1:15" ht="89.25" hidden="1">
      <c r="A89" s="16">
        <v>4</v>
      </c>
      <c r="B89" s="19" t="s">
        <v>158</v>
      </c>
      <c r="C89" s="19" t="s">
        <v>167</v>
      </c>
      <c r="D89" s="15" t="s">
        <v>168</v>
      </c>
      <c r="E89" s="19" t="s">
        <v>161</v>
      </c>
      <c r="F89" s="17">
        <v>70</v>
      </c>
      <c r="G89" s="17"/>
      <c r="H89" s="17"/>
      <c r="I89" s="17"/>
      <c r="J89" s="17"/>
      <c r="K89" s="18"/>
      <c r="L89" s="17"/>
      <c r="M89" s="17"/>
      <c r="N89" s="17"/>
      <c r="O89" s="17"/>
    </row>
    <row r="90" spans="1:15" ht="63.75" hidden="1">
      <c r="A90" s="16">
        <v>5</v>
      </c>
      <c r="B90" s="19" t="s">
        <v>158</v>
      </c>
      <c r="C90" s="19" t="s">
        <v>169</v>
      </c>
      <c r="D90" s="19" t="s">
        <v>170</v>
      </c>
      <c r="E90" s="19" t="s">
        <v>161</v>
      </c>
      <c r="F90" s="17">
        <v>180</v>
      </c>
      <c r="G90" s="17"/>
      <c r="H90" s="17"/>
      <c r="I90" s="17"/>
      <c r="J90" s="17"/>
      <c r="K90" s="18"/>
      <c r="L90" s="17"/>
      <c r="M90" s="17"/>
      <c r="N90" s="17"/>
      <c r="O90" s="17"/>
    </row>
    <row r="91" spans="1:15" ht="63.75" hidden="1">
      <c r="A91" s="16">
        <v>6</v>
      </c>
      <c r="B91" s="19" t="s">
        <v>158</v>
      </c>
      <c r="C91" s="19" t="s">
        <v>169</v>
      </c>
      <c r="D91" s="19" t="s">
        <v>171</v>
      </c>
      <c r="E91" s="19" t="s">
        <v>161</v>
      </c>
      <c r="F91" s="17">
        <v>70</v>
      </c>
      <c r="G91" s="17"/>
      <c r="H91" s="17"/>
      <c r="I91" s="17"/>
      <c r="J91" s="17"/>
      <c r="K91" s="18"/>
      <c r="L91" s="17"/>
      <c r="M91" s="17"/>
      <c r="N91" s="17"/>
      <c r="O91" s="17"/>
    </row>
    <row r="92" spans="1:15" ht="89.25" hidden="1">
      <c r="A92" s="16">
        <v>7</v>
      </c>
      <c r="B92" s="19" t="s">
        <v>158</v>
      </c>
      <c r="C92" s="19" t="s">
        <v>169</v>
      </c>
      <c r="D92" s="15" t="s">
        <v>172</v>
      </c>
      <c r="E92" s="19" t="s">
        <v>161</v>
      </c>
      <c r="F92" s="17">
        <v>70</v>
      </c>
      <c r="G92" s="17"/>
      <c r="H92" s="17"/>
      <c r="I92" s="17"/>
      <c r="J92" s="17"/>
      <c r="K92" s="18"/>
      <c r="L92" s="17"/>
      <c r="M92" s="17"/>
      <c r="N92" s="17"/>
      <c r="O92" s="17"/>
    </row>
    <row r="93" spans="1:15" ht="89.25" hidden="1">
      <c r="A93" s="16">
        <v>8</v>
      </c>
      <c r="B93" s="19" t="s">
        <v>158</v>
      </c>
      <c r="C93" s="19" t="s">
        <v>169</v>
      </c>
      <c r="D93" s="15" t="s">
        <v>173</v>
      </c>
      <c r="E93" s="19" t="s">
        <v>161</v>
      </c>
      <c r="F93" s="17">
        <v>70</v>
      </c>
      <c r="G93" s="17"/>
      <c r="H93" s="17"/>
      <c r="I93" s="17"/>
      <c r="J93" s="17"/>
      <c r="K93" s="18"/>
      <c r="L93" s="17"/>
      <c r="M93" s="17"/>
      <c r="N93" s="17"/>
      <c r="O93" s="17"/>
    </row>
    <row r="94" spans="1:15" ht="63.75" hidden="1">
      <c r="A94" s="16">
        <v>9</v>
      </c>
      <c r="B94" s="19" t="s">
        <v>158</v>
      </c>
      <c r="C94" s="19" t="s">
        <v>169</v>
      </c>
      <c r="D94" s="19" t="s">
        <v>174</v>
      </c>
      <c r="E94" s="19" t="s">
        <v>161</v>
      </c>
      <c r="F94" s="17">
        <v>70</v>
      </c>
      <c r="G94" s="17"/>
      <c r="H94" s="17"/>
      <c r="I94" s="17"/>
      <c r="J94" s="17"/>
      <c r="K94" s="18"/>
      <c r="L94" s="17"/>
      <c r="M94" s="17"/>
      <c r="N94" s="17"/>
      <c r="O94" s="17"/>
    </row>
    <row r="95" spans="1:15" ht="63.75" hidden="1">
      <c r="A95" s="16">
        <v>10</v>
      </c>
      <c r="B95" s="19" t="s">
        <v>158</v>
      </c>
      <c r="C95" s="19" t="s">
        <v>175</v>
      </c>
      <c r="D95" s="19" t="s">
        <v>176</v>
      </c>
      <c r="E95" s="19" t="s">
        <v>161</v>
      </c>
      <c r="F95" s="17">
        <v>180</v>
      </c>
      <c r="G95" s="17"/>
      <c r="H95" s="17"/>
      <c r="I95" s="17"/>
      <c r="J95" s="17"/>
      <c r="K95" s="18"/>
      <c r="L95" s="17"/>
      <c r="M95" s="17"/>
      <c r="N95" s="17"/>
      <c r="O95" s="17"/>
    </row>
    <row r="96" spans="1:15" ht="63.75" hidden="1">
      <c r="A96" s="16">
        <v>11</v>
      </c>
      <c r="B96" s="19" t="s">
        <v>158</v>
      </c>
      <c r="C96" s="19" t="s">
        <v>175</v>
      </c>
      <c r="D96" s="19" t="s">
        <v>177</v>
      </c>
      <c r="E96" s="19" t="s">
        <v>161</v>
      </c>
      <c r="F96" s="17">
        <v>180</v>
      </c>
      <c r="G96" s="17"/>
      <c r="H96" s="17"/>
      <c r="I96" s="17"/>
      <c r="J96" s="17"/>
      <c r="K96" s="18"/>
      <c r="L96" s="17"/>
      <c r="M96" s="17"/>
      <c r="N96" s="17"/>
      <c r="O96" s="17"/>
    </row>
    <row r="97" spans="1:15" ht="51" hidden="1">
      <c r="A97" s="16">
        <v>12</v>
      </c>
      <c r="B97" s="15" t="s">
        <v>158</v>
      </c>
      <c r="C97" s="15" t="s">
        <v>178</v>
      </c>
      <c r="D97" s="15" t="s">
        <v>179</v>
      </c>
      <c r="E97" s="15" t="s">
        <v>161</v>
      </c>
      <c r="F97" s="17">
        <v>48</v>
      </c>
      <c r="G97" s="17"/>
      <c r="H97" s="17"/>
      <c r="I97" s="17"/>
      <c r="J97" s="17"/>
      <c r="K97" s="18"/>
      <c r="L97" s="17"/>
      <c r="M97" s="17"/>
      <c r="N97" s="17"/>
      <c r="O97" s="17"/>
    </row>
    <row r="98" spans="1:15" ht="51" hidden="1">
      <c r="A98" s="16">
        <v>13</v>
      </c>
      <c r="B98" s="15" t="s">
        <v>158</v>
      </c>
      <c r="C98" s="15" t="s">
        <v>178</v>
      </c>
      <c r="D98" s="15" t="s">
        <v>180</v>
      </c>
      <c r="E98" s="15" t="s">
        <v>161</v>
      </c>
      <c r="F98" s="17">
        <v>48</v>
      </c>
      <c r="G98" s="17"/>
      <c r="H98" s="17"/>
      <c r="I98" s="17"/>
      <c r="J98" s="17"/>
      <c r="K98" s="18"/>
      <c r="L98" s="17"/>
      <c r="M98" s="17"/>
      <c r="N98" s="17"/>
      <c r="O98" s="17"/>
    </row>
    <row r="99" spans="1:15" ht="38.25" hidden="1">
      <c r="A99" s="16">
        <v>14</v>
      </c>
      <c r="B99" s="19" t="s">
        <v>181</v>
      </c>
      <c r="C99" s="19" t="s">
        <v>182</v>
      </c>
      <c r="D99" s="19" t="s">
        <v>183</v>
      </c>
      <c r="E99" s="19" t="s">
        <v>62</v>
      </c>
      <c r="F99" s="17">
        <v>70</v>
      </c>
      <c r="G99" s="17"/>
      <c r="H99" s="17"/>
      <c r="I99" s="17"/>
      <c r="J99" s="17"/>
      <c r="K99" s="18"/>
      <c r="L99" s="17"/>
      <c r="M99" s="17"/>
      <c r="N99" s="17"/>
      <c r="O99" s="17"/>
    </row>
    <row r="100" spans="1:15" ht="38.25" hidden="1">
      <c r="A100" s="16">
        <v>15</v>
      </c>
      <c r="B100" s="19" t="s">
        <v>181</v>
      </c>
      <c r="C100" s="19" t="s">
        <v>182</v>
      </c>
      <c r="D100" s="19" t="s">
        <v>184</v>
      </c>
      <c r="E100" s="19" t="s">
        <v>62</v>
      </c>
      <c r="F100" s="17">
        <v>70</v>
      </c>
      <c r="G100" s="17"/>
      <c r="H100" s="17"/>
      <c r="I100" s="17"/>
      <c r="J100" s="17"/>
      <c r="K100" s="18"/>
      <c r="L100" s="17"/>
      <c r="M100" s="17"/>
      <c r="N100" s="17"/>
      <c r="O100" s="17"/>
    </row>
    <row r="101" spans="1:15" ht="38.25" hidden="1">
      <c r="A101" s="16">
        <v>16</v>
      </c>
      <c r="B101" s="19" t="s">
        <v>181</v>
      </c>
      <c r="C101" s="19" t="s">
        <v>185</v>
      </c>
      <c r="D101" s="19" t="s">
        <v>186</v>
      </c>
      <c r="E101" s="19" t="s">
        <v>62</v>
      </c>
      <c r="F101" s="19">
        <v>12000</v>
      </c>
      <c r="G101" s="17"/>
      <c r="H101" s="17"/>
      <c r="I101" s="17"/>
      <c r="J101" s="17"/>
      <c r="K101" s="18"/>
      <c r="L101" s="17"/>
      <c r="M101" s="17"/>
      <c r="N101" s="17"/>
      <c r="O101" s="17"/>
    </row>
    <row r="102" spans="1:15" ht="76.5" hidden="1">
      <c r="A102" s="16">
        <v>17</v>
      </c>
      <c r="B102" s="19" t="s">
        <v>181</v>
      </c>
      <c r="C102" s="19" t="s">
        <v>185</v>
      </c>
      <c r="D102" s="19" t="s">
        <v>187</v>
      </c>
      <c r="E102" s="19" t="s">
        <v>62</v>
      </c>
      <c r="F102" s="17">
        <v>1200</v>
      </c>
      <c r="G102" s="17"/>
      <c r="H102" s="17"/>
      <c r="I102" s="17"/>
      <c r="J102" s="17"/>
      <c r="K102" s="18"/>
      <c r="L102" s="17"/>
      <c r="M102" s="17"/>
      <c r="N102" s="17"/>
      <c r="O102" s="17"/>
    </row>
    <row r="103" spans="1:15" ht="76.5" hidden="1">
      <c r="A103" s="16">
        <v>18</v>
      </c>
      <c r="B103" s="19" t="s">
        <v>181</v>
      </c>
      <c r="C103" s="19" t="s">
        <v>185</v>
      </c>
      <c r="D103" s="19" t="s">
        <v>188</v>
      </c>
      <c r="E103" s="19" t="s">
        <v>62</v>
      </c>
      <c r="F103" s="17">
        <v>70</v>
      </c>
      <c r="G103" s="17"/>
      <c r="H103" s="17"/>
      <c r="I103" s="17"/>
      <c r="J103" s="17"/>
      <c r="K103" s="18"/>
      <c r="L103" s="17"/>
      <c r="M103" s="17"/>
      <c r="N103" s="17"/>
      <c r="O103" s="17"/>
    </row>
    <row r="104" spans="1:15" ht="63.75" hidden="1">
      <c r="A104" s="16">
        <v>19</v>
      </c>
      <c r="B104" s="19" t="s">
        <v>181</v>
      </c>
      <c r="C104" s="19" t="s">
        <v>185</v>
      </c>
      <c r="D104" s="19" t="s">
        <v>189</v>
      </c>
      <c r="E104" s="19" t="s">
        <v>62</v>
      </c>
      <c r="F104" s="17">
        <v>70</v>
      </c>
      <c r="G104" s="17"/>
      <c r="H104" s="17"/>
      <c r="I104" s="17"/>
      <c r="J104" s="17"/>
      <c r="K104" s="18"/>
      <c r="L104" s="17"/>
      <c r="M104" s="17"/>
      <c r="N104" s="17"/>
      <c r="O104" s="17"/>
    </row>
    <row r="105" spans="1:15" ht="73.5" customHeight="1" hidden="1">
      <c r="A105" s="16" t="s">
        <v>190</v>
      </c>
      <c r="B105" s="205" t="s">
        <v>191</v>
      </c>
      <c r="C105" s="205"/>
      <c r="D105" s="205"/>
      <c r="E105" s="205"/>
      <c r="F105" s="205"/>
      <c r="G105" s="205"/>
      <c r="H105" s="205"/>
      <c r="I105" s="205"/>
      <c r="J105" s="205"/>
      <c r="K105" s="205"/>
      <c r="L105" s="17"/>
      <c r="M105" s="17"/>
      <c r="N105" s="17"/>
      <c r="O105" s="17"/>
    </row>
    <row r="106" spans="1:15" ht="15" customHeight="1" hidden="1">
      <c r="A106" s="197" t="s">
        <v>115</v>
      </c>
      <c r="B106" s="197"/>
      <c r="C106" s="197"/>
      <c r="D106" s="197"/>
      <c r="E106" s="197"/>
      <c r="F106" s="197"/>
      <c r="G106" s="197"/>
      <c r="H106" s="197"/>
      <c r="I106" s="197"/>
      <c r="J106" s="197"/>
      <c r="K106" s="197"/>
      <c r="L106" s="197"/>
      <c r="M106" s="17"/>
      <c r="N106" s="17"/>
      <c r="O106" s="17"/>
    </row>
    <row r="107" spans="1:15" ht="16.5" customHeight="1" hidden="1">
      <c r="A107" s="12" t="s">
        <v>192</v>
      </c>
      <c r="B107" s="202" t="s">
        <v>193</v>
      </c>
      <c r="C107" s="202"/>
      <c r="D107" s="202"/>
      <c r="E107" s="202"/>
      <c r="F107" s="202"/>
      <c r="G107" s="202"/>
      <c r="H107" s="202"/>
      <c r="I107" s="202"/>
      <c r="J107" s="202"/>
      <c r="K107" s="202"/>
      <c r="L107" s="13"/>
      <c r="M107" s="13"/>
      <c r="N107" s="13"/>
      <c r="O107" s="13"/>
    </row>
    <row r="108" spans="1:15" ht="90.75" customHeight="1" hidden="1">
      <c r="A108" s="16">
        <v>1</v>
      </c>
      <c r="B108" s="15" t="s">
        <v>194</v>
      </c>
      <c r="C108" s="15" t="s">
        <v>195</v>
      </c>
      <c r="D108" s="15" t="s">
        <v>196</v>
      </c>
      <c r="E108" s="19" t="s">
        <v>62</v>
      </c>
      <c r="F108" s="19">
        <v>108</v>
      </c>
      <c r="G108" s="15"/>
      <c r="H108" s="15"/>
      <c r="I108" s="15"/>
      <c r="J108" s="15"/>
      <c r="K108" s="27"/>
      <c r="L108" s="17"/>
      <c r="M108" s="17"/>
      <c r="N108" s="17"/>
      <c r="O108" s="17"/>
    </row>
    <row r="109" spans="1:15" ht="89.25" customHeight="1" hidden="1">
      <c r="A109" s="16">
        <v>2</v>
      </c>
      <c r="B109" s="15" t="s">
        <v>194</v>
      </c>
      <c r="C109" s="15" t="s">
        <v>197</v>
      </c>
      <c r="D109" s="17" t="s">
        <v>198</v>
      </c>
      <c r="E109" s="19" t="s">
        <v>62</v>
      </c>
      <c r="F109" s="19">
        <v>360</v>
      </c>
      <c r="G109" s="15"/>
      <c r="H109" s="15"/>
      <c r="I109" s="15"/>
      <c r="J109" s="15"/>
      <c r="K109" s="27"/>
      <c r="L109" s="17"/>
      <c r="M109" s="17"/>
      <c r="N109" s="17"/>
      <c r="O109" s="17"/>
    </row>
    <row r="110" spans="1:15" ht="90.75" customHeight="1" hidden="1">
      <c r="A110" s="16">
        <v>3</v>
      </c>
      <c r="B110" s="15" t="s">
        <v>194</v>
      </c>
      <c r="C110" s="15" t="s">
        <v>197</v>
      </c>
      <c r="D110" s="17" t="s">
        <v>199</v>
      </c>
      <c r="E110" s="19" t="s">
        <v>62</v>
      </c>
      <c r="F110" s="19">
        <v>360</v>
      </c>
      <c r="G110" s="15"/>
      <c r="H110" s="15"/>
      <c r="I110" s="15"/>
      <c r="J110" s="15"/>
      <c r="K110" s="27"/>
      <c r="L110" s="17"/>
      <c r="M110" s="17"/>
      <c r="N110" s="17"/>
      <c r="O110" s="17"/>
    </row>
    <row r="111" spans="1:15" ht="178.5" hidden="1">
      <c r="A111" s="16">
        <v>4</v>
      </c>
      <c r="B111" s="15" t="s">
        <v>200</v>
      </c>
      <c r="C111" s="15" t="s">
        <v>201</v>
      </c>
      <c r="D111" s="17" t="s">
        <v>202</v>
      </c>
      <c r="E111" s="19" t="s">
        <v>62</v>
      </c>
      <c r="F111" s="19">
        <v>72</v>
      </c>
      <c r="G111" s="15"/>
      <c r="H111" s="15"/>
      <c r="I111" s="15"/>
      <c r="J111" s="15"/>
      <c r="K111" s="27"/>
      <c r="L111" s="17"/>
      <c r="M111" s="17"/>
      <c r="N111" s="17"/>
      <c r="O111" s="17"/>
    </row>
    <row r="112" spans="1:15" ht="165.75" hidden="1">
      <c r="A112" s="16">
        <v>5</v>
      </c>
      <c r="B112" s="17" t="s">
        <v>203</v>
      </c>
      <c r="C112" s="15" t="s">
        <v>204</v>
      </c>
      <c r="D112" s="17" t="s">
        <v>205</v>
      </c>
      <c r="E112" s="19" t="s">
        <v>62</v>
      </c>
      <c r="F112" s="19">
        <v>360</v>
      </c>
      <c r="G112" s="15"/>
      <c r="H112" s="15"/>
      <c r="I112" s="15"/>
      <c r="J112" s="15"/>
      <c r="K112" s="27"/>
      <c r="L112" s="17"/>
      <c r="M112" s="17"/>
      <c r="N112" s="17"/>
      <c r="O112" s="17"/>
    </row>
    <row r="113" spans="1:15" ht="165.75" hidden="1">
      <c r="A113" s="16">
        <v>6</v>
      </c>
      <c r="B113" s="17" t="s">
        <v>203</v>
      </c>
      <c r="C113" s="15" t="s">
        <v>204</v>
      </c>
      <c r="D113" s="17" t="s">
        <v>206</v>
      </c>
      <c r="E113" s="19" t="s">
        <v>62</v>
      </c>
      <c r="F113" s="19">
        <v>360</v>
      </c>
      <c r="G113" s="15"/>
      <c r="H113" s="15"/>
      <c r="I113" s="15"/>
      <c r="J113" s="15"/>
      <c r="K113" s="27"/>
      <c r="L113" s="17"/>
      <c r="M113" s="17"/>
      <c r="N113" s="17"/>
      <c r="O113" s="17"/>
    </row>
    <row r="114" spans="1:15" ht="229.5" hidden="1">
      <c r="A114" s="16">
        <v>7</v>
      </c>
      <c r="B114" s="17" t="s">
        <v>203</v>
      </c>
      <c r="C114" s="15" t="s">
        <v>204</v>
      </c>
      <c r="D114" s="17" t="s">
        <v>207</v>
      </c>
      <c r="E114" s="19" t="s">
        <v>62</v>
      </c>
      <c r="F114" s="19">
        <v>360</v>
      </c>
      <c r="G114" s="15"/>
      <c r="H114" s="15"/>
      <c r="I114" s="15"/>
      <c r="J114" s="15"/>
      <c r="K114" s="27"/>
      <c r="L114" s="17"/>
      <c r="M114" s="17"/>
      <c r="N114" s="17"/>
      <c r="O114" s="17"/>
    </row>
    <row r="115" spans="1:15" ht="78" customHeight="1" hidden="1">
      <c r="A115" s="16">
        <v>8</v>
      </c>
      <c r="B115" s="17" t="s">
        <v>203</v>
      </c>
      <c r="C115" s="15" t="s">
        <v>204</v>
      </c>
      <c r="D115" s="17" t="s">
        <v>208</v>
      </c>
      <c r="E115" s="19" t="s">
        <v>62</v>
      </c>
      <c r="F115" s="19">
        <v>360</v>
      </c>
      <c r="G115" s="15"/>
      <c r="H115" s="15"/>
      <c r="I115" s="15"/>
      <c r="J115" s="15"/>
      <c r="K115" s="27"/>
      <c r="L115" s="17"/>
      <c r="M115" s="17"/>
      <c r="N115" s="17"/>
      <c r="O115" s="17"/>
    </row>
    <row r="116" spans="1:15" ht="267.75" hidden="1">
      <c r="A116" s="16">
        <v>9</v>
      </c>
      <c r="B116" s="17" t="s">
        <v>203</v>
      </c>
      <c r="C116" s="15" t="s">
        <v>204</v>
      </c>
      <c r="D116" s="17" t="s">
        <v>209</v>
      </c>
      <c r="E116" s="19" t="s">
        <v>62</v>
      </c>
      <c r="F116" s="19">
        <v>360</v>
      </c>
      <c r="G116" s="15"/>
      <c r="H116" s="15"/>
      <c r="I116" s="15"/>
      <c r="J116" s="15"/>
      <c r="K116" s="27"/>
      <c r="L116" s="17"/>
      <c r="M116" s="17"/>
      <c r="N116" s="17"/>
      <c r="O116" s="17"/>
    </row>
    <row r="117" spans="1:15" ht="229.5" hidden="1">
      <c r="A117" s="16">
        <v>10</v>
      </c>
      <c r="B117" s="17" t="s">
        <v>203</v>
      </c>
      <c r="C117" s="15" t="s">
        <v>204</v>
      </c>
      <c r="D117" s="17" t="s">
        <v>210</v>
      </c>
      <c r="E117" s="19" t="s">
        <v>62</v>
      </c>
      <c r="F117" s="19">
        <v>360</v>
      </c>
      <c r="G117" s="15"/>
      <c r="H117" s="15"/>
      <c r="I117" s="15"/>
      <c r="J117" s="15"/>
      <c r="K117" s="27"/>
      <c r="L117" s="17"/>
      <c r="M117" s="17"/>
      <c r="N117" s="17"/>
      <c r="O117" s="17"/>
    </row>
    <row r="118" spans="1:15" ht="104.25" customHeight="1" hidden="1">
      <c r="A118" s="16">
        <v>11</v>
      </c>
      <c r="B118" s="17" t="s">
        <v>203</v>
      </c>
      <c r="C118" s="15" t="s">
        <v>204</v>
      </c>
      <c r="D118" s="17" t="s">
        <v>211</v>
      </c>
      <c r="E118" s="19" t="s">
        <v>62</v>
      </c>
      <c r="F118" s="19">
        <v>360</v>
      </c>
      <c r="G118" s="15"/>
      <c r="H118" s="15"/>
      <c r="I118" s="15"/>
      <c r="J118" s="15"/>
      <c r="K118" s="27"/>
      <c r="L118" s="17"/>
      <c r="M118" s="17"/>
      <c r="N118" s="17"/>
      <c r="O118" s="17"/>
    </row>
    <row r="119" spans="1:15" ht="178.5" hidden="1">
      <c r="A119" s="16">
        <v>12</v>
      </c>
      <c r="B119" s="17" t="s">
        <v>203</v>
      </c>
      <c r="C119" s="15" t="s">
        <v>204</v>
      </c>
      <c r="D119" s="17" t="s">
        <v>212</v>
      </c>
      <c r="E119" s="19" t="s">
        <v>62</v>
      </c>
      <c r="F119" s="19">
        <v>360</v>
      </c>
      <c r="G119" s="15"/>
      <c r="H119" s="15"/>
      <c r="I119" s="15"/>
      <c r="J119" s="15"/>
      <c r="K119" s="27"/>
      <c r="L119" s="17"/>
      <c r="M119" s="17"/>
      <c r="N119" s="17"/>
      <c r="O119" s="17"/>
    </row>
    <row r="120" spans="1:15" ht="229.5" hidden="1">
      <c r="A120" s="16">
        <v>13</v>
      </c>
      <c r="B120" s="17" t="s">
        <v>203</v>
      </c>
      <c r="C120" s="15" t="s">
        <v>204</v>
      </c>
      <c r="D120" s="17" t="s">
        <v>213</v>
      </c>
      <c r="E120" s="19" t="s">
        <v>62</v>
      </c>
      <c r="F120" s="19">
        <v>360</v>
      </c>
      <c r="G120" s="15"/>
      <c r="H120" s="15"/>
      <c r="I120" s="15"/>
      <c r="J120" s="15"/>
      <c r="K120" s="27"/>
      <c r="L120" s="17"/>
      <c r="M120" s="17"/>
      <c r="N120" s="17"/>
      <c r="O120" s="17"/>
    </row>
    <row r="121" spans="1:15" ht="94.5" customHeight="1" hidden="1">
      <c r="A121" s="16">
        <v>14</v>
      </c>
      <c r="B121" s="17" t="s">
        <v>203</v>
      </c>
      <c r="C121" s="15" t="s">
        <v>204</v>
      </c>
      <c r="D121" s="17" t="s">
        <v>214</v>
      </c>
      <c r="E121" s="19" t="s">
        <v>62</v>
      </c>
      <c r="F121" s="19">
        <v>360</v>
      </c>
      <c r="G121" s="15"/>
      <c r="H121" s="15"/>
      <c r="I121" s="15"/>
      <c r="J121" s="15"/>
      <c r="K121" s="27"/>
      <c r="L121" s="17"/>
      <c r="M121" s="17"/>
      <c r="N121" s="17"/>
      <c r="O121" s="17"/>
    </row>
    <row r="122" spans="1:15" ht="111.75" customHeight="1" hidden="1">
      <c r="A122" s="16">
        <v>15</v>
      </c>
      <c r="B122" s="17" t="s">
        <v>203</v>
      </c>
      <c r="C122" s="15" t="s">
        <v>204</v>
      </c>
      <c r="D122" s="17" t="s">
        <v>215</v>
      </c>
      <c r="E122" s="19" t="s">
        <v>62</v>
      </c>
      <c r="F122" s="19">
        <v>360</v>
      </c>
      <c r="G122" s="15"/>
      <c r="H122" s="15"/>
      <c r="I122" s="15"/>
      <c r="J122" s="15"/>
      <c r="K122" s="27"/>
      <c r="L122" s="17"/>
      <c r="M122" s="17"/>
      <c r="N122" s="17"/>
      <c r="O122" s="17"/>
    </row>
    <row r="123" spans="1:15" ht="165.75" hidden="1">
      <c r="A123" s="16">
        <v>16</v>
      </c>
      <c r="B123" s="17" t="s">
        <v>203</v>
      </c>
      <c r="C123" s="15" t="s">
        <v>204</v>
      </c>
      <c r="D123" s="17" t="s">
        <v>216</v>
      </c>
      <c r="E123" s="19" t="s">
        <v>62</v>
      </c>
      <c r="F123" s="19">
        <v>360</v>
      </c>
      <c r="G123" s="15"/>
      <c r="H123" s="15"/>
      <c r="I123" s="15"/>
      <c r="J123" s="15"/>
      <c r="K123" s="27"/>
      <c r="L123" s="17"/>
      <c r="M123" s="17"/>
      <c r="N123" s="17"/>
      <c r="O123" s="17"/>
    </row>
    <row r="124" spans="1:15" ht="165.75" hidden="1">
      <c r="A124" s="16">
        <v>17</v>
      </c>
      <c r="B124" s="17" t="s">
        <v>203</v>
      </c>
      <c r="C124" s="15" t="s">
        <v>204</v>
      </c>
      <c r="D124" s="17" t="s">
        <v>217</v>
      </c>
      <c r="E124" s="19" t="s">
        <v>62</v>
      </c>
      <c r="F124" s="19">
        <v>360</v>
      </c>
      <c r="G124" s="15"/>
      <c r="H124" s="15"/>
      <c r="I124" s="15"/>
      <c r="J124" s="15"/>
      <c r="K124" s="27"/>
      <c r="L124" s="17"/>
      <c r="M124" s="17"/>
      <c r="N124" s="17"/>
      <c r="O124" s="17"/>
    </row>
    <row r="125" spans="1:15" ht="63.75" hidden="1">
      <c r="A125" s="16">
        <v>18</v>
      </c>
      <c r="B125" s="17" t="s">
        <v>203</v>
      </c>
      <c r="C125" s="15" t="s">
        <v>204</v>
      </c>
      <c r="D125" s="17" t="s">
        <v>218</v>
      </c>
      <c r="E125" s="19" t="s">
        <v>62</v>
      </c>
      <c r="F125" s="19">
        <v>360</v>
      </c>
      <c r="G125" s="15"/>
      <c r="H125" s="15"/>
      <c r="I125" s="15"/>
      <c r="J125" s="15"/>
      <c r="K125" s="27"/>
      <c r="L125" s="17"/>
      <c r="M125" s="17"/>
      <c r="N125" s="17"/>
      <c r="O125" s="17"/>
    </row>
    <row r="126" spans="1:15" ht="63.75" hidden="1">
      <c r="A126" s="16">
        <v>19</v>
      </c>
      <c r="B126" s="17" t="s">
        <v>203</v>
      </c>
      <c r="C126" s="15" t="s">
        <v>204</v>
      </c>
      <c r="D126" s="17" t="s">
        <v>219</v>
      </c>
      <c r="E126" s="19" t="s">
        <v>62</v>
      </c>
      <c r="F126" s="19">
        <v>360</v>
      </c>
      <c r="G126" s="15"/>
      <c r="H126" s="15"/>
      <c r="I126" s="15"/>
      <c r="J126" s="15"/>
      <c r="K126" s="27"/>
      <c r="L126" s="17"/>
      <c r="M126" s="17"/>
      <c r="N126" s="17"/>
      <c r="O126" s="17"/>
    </row>
    <row r="127" spans="1:15" ht="76.5" hidden="1">
      <c r="A127" s="16">
        <v>20</v>
      </c>
      <c r="B127" s="17" t="s">
        <v>203</v>
      </c>
      <c r="C127" s="15" t="s">
        <v>204</v>
      </c>
      <c r="D127" s="17" t="s">
        <v>220</v>
      </c>
      <c r="E127" s="19" t="s">
        <v>62</v>
      </c>
      <c r="F127" s="19">
        <v>36</v>
      </c>
      <c r="G127" s="15"/>
      <c r="H127" s="15"/>
      <c r="I127" s="15"/>
      <c r="J127" s="15"/>
      <c r="K127" s="27"/>
      <c r="L127" s="17"/>
      <c r="M127" s="17"/>
      <c r="N127" s="17"/>
      <c r="O127" s="17"/>
    </row>
    <row r="128" spans="1:15" ht="76.5" hidden="1">
      <c r="A128" s="16">
        <v>21</v>
      </c>
      <c r="B128" s="17" t="s">
        <v>203</v>
      </c>
      <c r="C128" s="15" t="s">
        <v>204</v>
      </c>
      <c r="D128" s="17" t="s">
        <v>221</v>
      </c>
      <c r="E128" s="19" t="s">
        <v>62</v>
      </c>
      <c r="F128" s="19">
        <v>360</v>
      </c>
      <c r="G128" s="15"/>
      <c r="H128" s="15"/>
      <c r="I128" s="15"/>
      <c r="J128" s="15"/>
      <c r="K128" s="27"/>
      <c r="L128" s="17"/>
      <c r="M128" s="17"/>
      <c r="N128" s="17"/>
      <c r="O128" s="17"/>
    </row>
    <row r="129" spans="1:15" ht="76.5" hidden="1">
      <c r="A129" s="16">
        <v>22</v>
      </c>
      <c r="B129" s="17" t="s">
        <v>203</v>
      </c>
      <c r="C129" s="15" t="s">
        <v>204</v>
      </c>
      <c r="D129" s="17" t="s">
        <v>222</v>
      </c>
      <c r="E129" s="19" t="s">
        <v>62</v>
      </c>
      <c r="F129" s="19">
        <v>36</v>
      </c>
      <c r="G129" s="15"/>
      <c r="H129" s="15"/>
      <c r="I129" s="15"/>
      <c r="J129" s="15"/>
      <c r="K129" s="27"/>
      <c r="L129" s="17"/>
      <c r="M129" s="17"/>
      <c r="N129" s="17"/>
      <c r="O129" s="17"/>
    </row>
    <row r="130" spans="1:15" ht="69.75" customHeight="1" hidden="1">
      <c r="A130" s="16" t="s">
        <v>190</v>
      </c>
      <c r="B130" s="205" t="s">
        <v>191</v>
      </c>
      <c r="C130" s="205"/>
      <c r="D130" s="205"/>
      <c r="E130" s="205"/>
      <c r="F130" s="205"/>
      <c r="G130" s="205"/>
      <c r="H130" s="205"/>
      <c r="I130" s="205"/>
      <c r="J130" s="205"/>
      <c r="K130" s="205"/>
      <c r="L130" s="17"/>
      <c r="M130" s="17"/>
      <c r="N130" s="17"/>
      <c r="O130" s="17"/>
    </row>
    <row r="131" spans="1:15" ht="15" customHeight="1" hidden="1">
      <c r="A131" s="197" t="s">
        <v>115</v>
      </c>
      <c r="B131" s="197"/>
      <c r="C131" s="197"/>
      <c r="D131" s="197"/>
      <c r="E131" s="197"/>
      <c r="F131" s="197"/>
      <c r="G131" s="197"/>
      <c r="H131" s="197"/>
      <c r="I131" s="197"/>
      <c r="J131" s="197"/>
      <c r="K131" s="197"/>
      <c r="L131" s="197"/>
      <c r="M131" s="17"/>
      <c r="N131" s="17"/>
      <c r="O131" s="17"/>
    </row>
    <row r="132" spans="1:15" ht="15" customHeight="1" hidden="1">
      <c r="A132" s="28" t="s">
        <v>223</v>
      </c>
      <c r="B132" s="207" t="s">
        <v>224</v>
      </c>
      <c r="C132" s="207"/>
      <c r="D132" s="207"/>
      <c r="E132" s="207"/>
      <c r="F132" s="207"/>
      <c r="G132" s="207"/>
      <c r="H132" s="207"/>
      <c r="I132" s="207"/>
      <c r="J132" s="207"/>
      <c r="K132" s="207"/>
      <c r="L132" s="13"/>
      <c r="M132" s="13"/>
      <c r="N132" s="13"/>
      <c r="O132" s="13"/>
    </row>
    <row r="133" spans="1:15" ht="318.75" hidden="1">
      <c r="A133" s="16">
        <v>1</v>
      </c>
      <c r="B133" s="19" t="s">
        <v>225</v>
      </c>
      <c r="C133" s="29" t="s">
        <v>226</v>
      </c>
      <c r="D133" s="19" t="s">
        <v>227</v>
      </c>
      <c r="E133" s="19" t="s">
        <v>102</v>
      </c>
      <c r="F133" s="20">
        <v>10</v>
      </c>
      <c r="G133" s="20"/>
      <c r="H133" s="20"/>
      <c r="I133" s="20"/>
      <c r="J133" s="20"/>
      <c r="K133" s="21"/>
      <c r="L133" s="17"/>
      <c r="M133" s="17"/>
      <c r="N133" s="17"/>
      <c r="O133" s="17"/>
    </row>
    <row r="134" spans="1:15" ht="267.75" hidden="1">
      <c r="A134" s="16">
        <v>2</v>
      </c>
      <c r="B134" s="19" t="s">
        <v>228</v>
      </c>
      <c r="C134" s="19" t="s">
        <v>229</v>
      </c>
      <c r="D134" s="19" t="s">
        <v>230</v>
      </c>
      <c r="E134" s="19" t="s">
        <v>102</v>
      </c>
      <c r="F134" s="20">
        <v>2</v>
      </c>
      <c r="G134" s="20"/>
      <c r="H134" s="20"/>
      <c r="I134" s="20"/>
      <c r="J134" s="20"/>
      <c r="K134" s="21"/>
      <c r="L134" s="17"/>
      <c r="M134" s="17"/>
      <c r="N134" s="17"/>
      <c r="O134" s="17"/>
    </row>
    <row r="135" spans="1:15" ht="409.5" hidden="1">
      <c r="A135" s="16">
        <v>3</v>
      </c>
      <c r="B135" s="19" t="s">
        <v>231</v>
      </c>
      <c r="C135" s="19" t="s">
        <v>232</v>
      </c>
      <c r="D135" s="19"/>
      <c r="E135" s="19" t="s">
        <v>62</v>
      </c>
      <c r="F135" s="20">
        <v>10</v>
      </c>
      <c r="G135" s="20"/>
      <c r="H135" s="20"/>
      <c r="I135" s="20"/>
      <c r="J135" s="20"/>
      <c r="K135" s="21"/>
      <c r="L135" s="17"/>
      <c r="M135" s="17"/>
      <c r="N135" s="17"/>
      <c r="O135" s="17"/>
    </row>
    <row r="136" spans="1:15" ht="409.5" hidden="1">
      <c r="A136" s="208">
        <v>4</v>
      </c>
      <c r="B136" s="19" t="s">
        <v>233</v>
      </c>
      <c r="C136" s="19" t="s">
        <v>234</v>
      </c>
      <c r="D136" s="19"/>
      <c r="E136" s="19" t="s">
        <v>62</v>
      </c>
      <c r="F136" s="20">
        <v>1</v>
      </c>
      <c r="G136" s="20"/>
      <c r="H136" s="20"/>
      <c r="I136" s="20"/>
      <c r="J136" s="20"/>
      <c r="K136" s="21"/>
      <c r="L136" s="17"/>
      <c r="M136" s="17"/>
      <c r="N136" s="17"/>
      <c r="O136" s="17"/>
    </row>
    <row r="137" spans="1:15" ht="25.5" hidden="1">
      <c r="A137" s="208"/>
      <c r="B137" s="30" t="s">
        <v>235</v>
      </c>
      <c r="C137" s="19" t="s">
        <v>236</v>
      </c>
      <c r="D137" s="19" t="s">
        <v>237</v>
      </c>
      <c r="E137" s="19" t="s">
        <v>62</v>
      </c>
      <c r="F137" s="20">
        <v>3</v>
      </c>
      <c r="G137" s="20"/>
      <c r="H137" s="20"/>
      <c r="I137" s="20"/>
      <c r="J137" s="20"/>
      <c r="K137" s="21"/>
      <c r="L137" s="17"/>
      <c r="M137" s="17"/>
      <c r="N137" s="17"/>
      <c r="O137" s="17"/>
    </row>
    <row r="138" spans="1:15" ht="25.5" hidden="1">
      <c r="A138" s="208"/>
      <c r="B138" s="16" t="s">
        <v>238</v>
      </c>
      <c r="C138" s="19" t="s">
        <v>239</v>
      </c>
      <c r="D138" s="19" t="s">
        <v>237</v>
      </c>
      <c r="E138" s="19" t="s">
        <v>62</v>
      </c>
      <c r="F138" s="20">
        <v>6</v>
      </c>
      <c r="G138" s="20"/>
      <c r="H138" s="20"/>
      <c r="I138" s="20"/>
      <c r="J138" s="20"/>
      <c r="K138" s="21"/>
      <c r="L138" s="17"/>
      <c r="M138" s="17"/>
      <c r="N138" s="17"/>
      <c r="O138" s="17"/>
    </row>
    <row r="139" spans="1:15" ht="15" customHeight="1" hidden="1">
      <c r="A139" s="197" t="s">
        <v>115</v>
      </c>
      <c r="B139" s="197"/>
      <c r="C139" s="197"/>
      <c r="D139" s="197"/>
      <c r="E139" s="197"/>
      <c r="F139" s="197"/>
      <c r="G139" s="197"/>
      <c r="H139" s="197"/>
      <c r="I139" s="197"/>
      <c r="J139" s="197"/>
      <c r="K139" s="197"/>
      <c r="L139" s="197"/>
      <c r="M139" s="17"/>
      <c r="N139" s="17"/>
      <c r="O139" s="17"/>
    </row>
    <row r="140" spans="1:15" ht="15" customHeight="1" hidden="1">
      <c r="A140" s="28" t="s">
        <v>240</v>
      </c>
      <c r="B140" s="207" t="s">
        <v>241</v>
      </c>
      <c r="C140" s="207"/>
      <c r="D140" s="207"/>
      <c r="E140" s="207"/>
      <c r="F140" s="207"/>
      <c r="G140" s="207"/>
      <c r="H140" s="207"/>
      <c r="I140" s="207"/>
      <c r="J140" s="207"/>
      <c r="K140" s="207"/>
      <c r="L140" s="13"/>
      <c r="M140" s="13"/>
      <c r="N140" s="13"/>
      <c r="O140" s="13"/>
    </row>
    <row r="141" spans="1:15" ht="38.25" hidden="1">
      <c r="A141" s="16">
        <v>1</v>
      </c>
      <c r="B141" s="19" t="s">
        <v>242</v>
      </c>
      <c r="C141" s="19" t="s">
        <v>243</v>
      </c>
      <c r="D141" s="19" t="s">
        <v>244</v>
      </c>
      <c r="E141" s="19" t="s">
        <v>245</v>
      </c>
      <c r="F141" s="20">
        <v>8</v>
      </c>
      <c r="G141" s="20"/>
      <c r="H141" s="20"/>
      <c r="I141" s="20"/>
      <c r="J141" s="20"/>
      <c r="K141" s="21"/>
      <c r="L141" s="17"/>
      <c r="M141" s="17"/>
      <c r="N141" s="17"/>
      <c r="O141" s="17"/>
    </row>
    <row r="142" spans="1:15" ht="204" hidden="1">
      <c r="A142" s="16">
        <v>2</v>
      </c>
      <c r="B142" s="19" t="s">
        <v>246</v>
      </c>
      <c r="C142" s="19" t="s">
        <v>247</v>
      </c>
      <c r="D142" s="19" t="s">
        <v>248</v>
      </c>
      <c r="E142" s="19" t="s">
        <v>62</v>
      </c>
      <c r="F142" s="20">
        <v>8</v>
      </c>
      <c r="G142" s="20"/>
      <c r="H142" s="20"/>
      <c r="I142" s="20"/>
      <c r="J142" s="20"/>
      <c r="K142" s="21"/>
      <c r="L142" s="17"/>
      <c r="M142" s="17"/>
      <c r="N142" s="17"/>
      <c r="O142" s="17"/>
    </row>
    <row r="143" spans="1:15" ht="12.75" hidden="1">
      <c r="A143" s="16"/>
      <c r="B143" s="31" t="s">
        <v>249</v>
      </c>
      <c r="C143" s="19"/>
      <c r="D143" s="19"/>
      <c r="E143" s="19"/>
      <c r="F143" s="20"/>
      <c r="G143" s="20"/>
      <c r="H143" s="20"/>
      <c r="I143" s="20"/>
      <c r="J143" s="20"/>
      <c r="K143" s="21"/>
      <c r="L143" s="17"/>
      <c r="M143" s="17"/>
      <c r="N143" s="17"/>
      <c r="O143" s="17"/>
    </row>
    <row r="144" spans="1:15" ht="15" customHeight="1" hidden="1">
      <c r="A144" s="197" t="s">
        <v>115</v>
      </c>
      <c r="B144" s="197"/>
      <c r="C144" s="197"/>
      <c r="D144" s="197"/>
      <c r="E144" s="197"/>
      <c r="F144" s="197"/>
      <c r="G144" s="197"/>
      <c r="H144" s="197"/>
      <c r="I144" s="197"/>
      <c r="J144" s="197"/>
      <c r="K144" s="197"/>
      <c r="L144" s="197"/>
      <c r="M144" s="17"/>
      <c r="N144" s="17"/>
      <c r="O144" s="17"/>
    </row>
    <row r="145" spans="1:15" ht="15" customHeight="1" hidden="1">
      <c r="A145" s="12" t="s">
        <v>250</v>
      </c>
      <c r="B145" s="202" t="s">
        <v>251</v>
      </c>
      <c r="C145" s="202"/>
      <c r="D145" s="202"/>
      <c r="E145" s="202"/>
      <c r="F145" s="202"/>
      <c r="G145" s="202"/>
      <c r="H145" s="202"/>
      <c r="I145" s="202"/>
      <c r="J145" s="202"/>
      <c r="K145" s="202"/>
      <c r="L145" s="13"/>
      <c r="M145" s="13"/>
      <c r="N145" s="13"/>
      <c r="O145" s="13"/>
    </row>
    <row r="146" spans="1:15" ht="38.25" hidden="1">
      <c r="A146" s="14">
        <v>1</v>
      </c>
      <c r="B146" s="19" t="s">
        <v>252</v>
      </c>
      <c r="C146" s="19" t="s">
        <v>253</v>
      </c>
      <c r="D146" s="17"/>
      <c r="E146" s="15" t="s">
        <v>62</v>
      </c>
      <c r="F146" s="32">
        <v>1000</v>
      </c>
      <c r="G146" s="17"/>
      <c r="H146" s="17"/>
      <c r="I146" s="17"/>
      <c r="J146" s="17"/>
      <c r="K146" s="18"/>
      <c r="L146" s="17"/>
      <c r="M146" s="17"/>
      <c r="N146" s="17"/>
      <c r="O146" s="17"/>
    </row>
    <row r="147" spans="1:15" ht="51" hidden="1">
      <c r="A147" s="14">
        <v>2</v>
      </c>
      <c r="B147" s="19" t="s">
        <v>254</v>
      </c>
      <c r="C147" s="19" t="s">
        <v>255</v>
      </c>
      <c r="D147" s="15" t="s">
        <v>256</v>
      </c>
      <c r="E147" s="15" t="s">
        <v>62</v>
      </c>
      <c r="F147" s="32">
        <v>1800</v>
      </c>
      <c r="G147" s="17"/>
      <c r="H147" s="17"/>
      <c r="I147" s="17"/>
      <c r="J147" s="17"/>
      <c r="K147" s="18"/>
      <c r="L147" s="17"/>
      <c r="M147" s="17"/>
      <c r="N147" s="17"/>
      <c r="O147" s="17"/>
    </row>
    <row r="148" spans="1:15" ht="409.5" hidden="1">
      <c r="A148" s="14">
        <v>3</v>
      </c>
      <c r="B148" s="19" t="s">
        <v>257</v>
      </c>
      <c r="C148" s="19" t="s">
        <v>258</v>
      </c>
      <c r="D148" s="19" t="s">
        <v>259</v>
      </c>
      <c r="E148" s="19" t="s">
        <v>22</v>
      </c>
      <c r="F148" s="32">
        <v>10</v>
      </c>
      <c r="G148" s="20"/>
      <c r="H148" s="20"/>
      <c r="I148" s="20"/>
      <c r="J148" s="20"/>
      <c r="K148" s="21"/>
      <c r="L148" s="17"/>
      <c r="M148" s="17"/>
      <c r="N148" s="17"/>
      <c r="O148" s="17"/>
    </row>
    <row r="149" spans="1:15" ht="15" customHeight="1" hidden="1">
      <c r="A149" s="14"/>
      <c r="B149" s="199" t="s">
        <v>260</v>
      </c>
      <c r="C149" s="199"/>
      <c r="D149" s="199"/>
      <c r="E149" s="199"/>
      <c r="F149" s="199"/>
      <c r="G149" s="199"/>
      <c r="H149" s="199"/>
      <c r="I149" s="199"/>
      <c r="J149" s="199"/>
      <c r="K149" s="199"/>
      <c r="L149" s="17"/>
      <c r="M149" s="17"/>
      <c r="N149" s="17"/>
      <c r="O149" s="17"/>
    </row>
    <row r="150" spans="1:15" ht="15" customHeight="1" hidden="1">
      <c r="A150" s="197" t="s">
        <v>115</v>
      </c>
      <c r="B150" s="197"/>
      <c r="C150" s="197"/>
      <c r="D150" s="197"/>
      <c r="E150" s="197"/>
      <c r="F150" s="197"/>
      <c r="G150" s="197"/>
      <c r="H150" s="197"/>
      <c r="I150" s="197"/>
      <c r="J150" s="197"/>
      <c r="K150" s="197"/>
      <c r="L150" s="197"/>
      <c r="M150" s="17"/>
      <c r="N150" s="17"/>
      <c r="O150" s="17"/>
    </row>
    <row r="151" spans="1:15" ht="12.75" customHeight="1" hidden="1">
      <c r="A151" s="12" t="s">
        <v>261</v>
      </c>
      <c r="B151" s="202" t="s">
        <v>262</v>
      </c>
      <c r="C151" s="202"/>
      <c r="D151" s="202"/>
      <c r="E151" s="202"/>
      <c r="F151" s="202"/>
      <c r="G151" s="202"/>
      <c r="H151" s="202"/>
      <c r="I151" s="202"/>
      <c r="J151" s="202"/>
      <c r="K151" s="202"/>
      <c r="L151" s="13"/>
      <c r="M151" s="13"/>
      <c r="N151" s="13"/>
      <c r="O151" s="13"/>
    </row>
    <row r="152" spans="1:15" ht="89.25" hidden="1">
      <c r="A152" s="14">
        <v>1</v>
      </c>
      <c r="B152" s="15" t="s">
        <v>263</v>
      </c>
      <c r="C152" s="19" t="s">
        <v>264</v>
      </c>
      <c r="D152" s="15" t="s">
        <v>265</v>
      </c>
      <c r="E152" s="15" t="s">
        <v>102</v>
      </c>
      <c r="F152" s="17">
        <v>10</v>
      </c>
      <c r="G152" s="17"/>
      <c r="H152" s="17"/>
      <c r="I152" s="17"/>
      <c r="J152" s="17"/>
      <c r="K152" s="18"/>
      <c r="L152" s="17"/>
      <c r="M152" s="17"/>
      <c r="N152" s="17"/>
      <c r="O152" s="17"/>
    </row>
    <row r="153" spans="1:15" ht="51" hidden="1">
      <c r="A153" s="14">
        <v>2</v>
      </c>
      <c r="B153" s="15" t="s">
        <v>266</v>
      </c>
      <c r="C153" s="19" t="s">
        <v>267</v>
      </c>
      <c r="D153" s="15" t="s">
        <v>268</v>
      </c>
      <c r="E153" s="15" t="s">
        <v>102</v>
      </c>
      <c r="F153" s="17">
        <v>10</v>
      </c>
      <c r="G153" s="17"/>
      <c r="H153" s="17"/>
      <c r="I153" s="17"/>
      <c r="J153" s="17"/>
      <c r="K153" s="18"/>
      <c r="L153" s="17"/>
      <c r="M153" s="17"/>
      <c r="N153" s="17"/>
      <c r="O153" s="17"/>
    </row>
    <row r="154" spans="1:15" ht="63.75" hidden="1">
      <c r="A154" s="14">
        <v>3</v>
      </c>
      <c r="B154" s="15" t="s">
        <v>269</v>
      </c>
      <c r="C154" s="19" t="s">
        <v>270</v>
      </c>
      <c r="D154" s="15" t="s">
        <v>271</v>
      </c>
      <c r="E154" s="15" t="s">
        <v>102</v>
      </c>
      <c r="F154" s="17">
        <v>10</v>
      </c>
      <c r="G154" s="17"/>
      <c r="H154" s="17"/>
      <c r="I154" s="17"/>
      <c r="J154" s="17"/>
      <c r="K154" s="18"/>
      <c r="L154" s="17"/>
      <c r="M154" s="17"/>
      <c r="N154" s="17"/>
      <c r="O154" s="17"/>
    </row>
    <row r="155" spans="1:15" ht="25.5" hidden="1">
      <c r="A155" s="14">
        <v>4</v>
      </c>
      <c r="B155" s="15" t="s">
        <v>272</v>
      </c>
      <c r="C155" s="19" t="s">
        <v>273</v>
      </c>
      <c r="D155" s="15" t="s">
        <v>274</v>
      </c>
      <c r="E155" s="15" t="s">
        <v>245</v>
      </c>
      <c r="F155" s="17">
        <v>30</v>
      </c>
      <c r="G155" s="17"/>
      <c r="H155" s="17"/>
      <c r="I155" s="17"/>
      <c r="J155" s="17"/>
      <c r="K155" s="18"/>
      <c r="L155" s="17"/>
      <c r="M155" s="17"/>
      <c r="N155" s="17"/>
      <c r="O155" s="17"/>
    </row>
    <row r="156" spans="1:15" ht="15" customHeight="1" hidden="1">
      <c r="A156" s="197" t="s">
        <v>115</v>
      </c>
      <c r="B156" s="197"/>
      <c r="C156" s="197"/>
      <c r="D156" s="197"/>
      <c r="E156" s="197"/>
      <c r="F156" s="197"/>
      <c r="G156" s="197"/>
      <c r="H156" s="197"/>
      <c r="I156" s="197"/>
      <c r="J156" s="197"/>
      <c r="K156" s="197"/>
      <c r="L156" s="197"/>
      <c r="M156" s="17"/>
      <c r="N156" s="17"/>
      <c r="O156" s="17"/>
    </row>
    <row r="157" spans="1:15" ht="15" customHeight="1" hidden="1">
      <c r="A157" s="12" t="s">
        <v>275</v>
      </c>
      <c r="B157" s="202" t="s">
        <v>276</v>
      </c>
      <c r="C157" s="202"/>
      <c r="D157" s="202"/>
      <c r="E157" s="202"/>
      <c r="F157" s="202"/>
      <c r="G157" s="202"/>
      <c r="H157" s="202"/>
      <c r="I157" s="202"/>
      <c r="J157" s="202"/>
      <c r="K157" s="202"/>
      <c r="L157" s="13"/>
      <c r="M157" s="13"/>
      <c r="N157" s="13"/>
      <c r="O157" s="13"/>
    </row>
    <row r="158" spans="1:15" ht="76.5" hidden="1">
      <c r="A158" s="14">
        <v>1</v>
      </c>
      <c r="B158" s="15" t="s">
        <v>277</v>
      </c>
      <c r="C158" s="19" t="s">
        <v>278</v>
      </c>
      <c r="D158" s="15" t="s">
        <v>279</v>
      </c>
      <c r="E158" s="15" t="s">
        <v>102</v>
      </c>
      <c r="F158" s="17">
        <v>8</v>
      </c>
      <c r="G158" s="17"/>
      <c r="H158" s="17"/>
      <c r="I158" s="17"/>
      <c r="J158" s="17"/>
      <c r="K158" s="18"/>
      <c r="L158" s="17"/>
      <c r="M158" s="17"/>
      <c r="N158" s="17"/>
      <c r="O158" s="17"/>
    </row>
    <row r="159" spans="1:15" ht="76.5" hidden="1">
      <c r="A159" s="14">
        <v>2</v>
      </c>
      <c r="B159" s="15" t="s">
        <v>280</v>
      </c>
      <c r="C159" s="19" t="s">
        <v>281</v>
      </c>
      <c r="D159" s="15" t="s">
        <v>282</v>
      </c>
      <c r="E159" s="15" t="s">
        <v>102</v>
      </c>
      <c r="F159" s="17">
        <v>12</v>
      </c>
      <c r="G159" s="17"/>
      <c r="H159" s="17"/>
      <c r="I159" s="17"/>
      <c r="J159" s="17"/>
      <c r="K159" s="18"/>
      <c r="L159" s="17"/>
      <c r="M159" s="17"/>
      <c r="N159" s="17"/>
      <c r="O159" s="17"/>
    </row>
    <row r="160" spans="1:15" ht="127.5" hidden="1">
      <c r="A160" s="14">
        <v>3</v>
      </c>
      <c r="B160" s="15" t="s">
        <v>283</v>
      </c>
      <c r="C160" s="33" t="s">
        <v>284</v>
      </c>
      <c r="D160" s="15" t="s">
        <v>285</v>
      </c>
      <c r="E160" s="15" t="s">
        <v>62</v>
      </c>
      <c r="F160" s="17">
        <v>2000</v>
      </c>
      <c r="G160" s="17"/>
      <c r="H160" s="17"/>
      <c r="I160" s="17"/>
      <c r="J160" s="17"/>
      <c r="K160" s="18"/>
      <c r="L160" s="17"/>
      <c r="M160" s="17"/>
      <c r="N160" s="17"/>
      <c r="O160" s="17"/>
    </row>
    <row r="161" spans="1:15" ht="127.5" hidden="1">
      <c r="A161" s="14">
        <v>4</v>
      </c>
      <c r="B161" s="15" t="s">
        <v>283</v>
      </c>
      <c r="C161" s="33" t="s">
        <v>284</v>
      </c>
      <c r="D161" s="15" t="s">
        <v>286</v>
      </c>
      <c r="E161" s="15" t="s">
        <v>161</v>
      </c>
      <c r="F161" s="17">
        <v>5000</v>
      </c>
      <c r="G161" s="17"/>
      <c r="H161" s="17"/>
      <c r="I161" s="17"/>
      <c r="J161" s="17"/>
      <c r="K161" s="18"/>
      <c r="L161" s="17"/>
      <c r="M161" s="17"/>
      <c r="N161" s="17"/>
      <c r="O161" s="17"/>
    </row>
    <row r="162" spans="1:15" ht="127.5" hidden="1">
      <c r="A162" s="14">
        <v>5</v>
      </c>
      <c r="B162" s="15" t="s">
        <v>283</v>
      </c>
      <c r="C162" s="33" t="s">
        <v>284</v>
      </c>
      <c r="D162" s="15" t="s">
        <v>287</v>
      </c>
      <c r="E162" s="15" t="s">
        <v>62</v>
      </c>
      <c r="F162" s="17">
        <v>4000</v>
      </c>
      <c r="G162" s="17"/>
      <c r="H162" s="17"/>
      <c r="I162" s="17"/>
      <c r="J162" s="17"/>
      <c r="K162" s="18"/>
      <c r="L162" s="17"/>
      <c r="M162" s="17"/>
      <c r="N162" s="17"/>
      <c r="O162" s="17"/>
    </row>
    <row r="163" spans="1:15" ht="127.5" hidden="1">
      <c r="A163" s="14">
        <v>6</v>
      </c>
      <c r="B163" s="15" t="s">
        <v>288</v>
      </c>
      <c r="C163" s="33" t="s">
        <v>284</v>
      </c>
      <c r="D163" s="15" t="s">
        <v>289</v>
      </c>
      <c r="E163" s="15" t="s">
        <v>62</v>
      </c>
      <c r="F163" s="17">
        <v>2000</v>
      </c>
      <c r="G163" s="17"/>
      <c r="H163" s="17"/>
      <c r="I163" s="17"/>
      <c r="J163" s="17"/>
      <c r="K163" s="18"/>
      <c r="L163" s="17"/>
      <c r="M163" s="17"/>
      <c r="N163" s="17"/>
      <c r="O163" s="17"/>
    </row>
    <row r="164" spans="1:15" ht="127.5" hidden="1">
      <c r="A164" s="14">
        <v>7</v>
      </c>
      <c r="B164" s="15" t="s">
        <v>288</v>
      </c>
      <c r="C164" s="33" t="s">
        <v>284</v>
      </c>
      <c r="D164" s="15" t="s">
        <v>290</v>
      </c>
      <c r="E164" s="15" t="s">
        <v>161</v>
      </c>
      <c r="F164" s="17">
        <v>2000</v>
      </c>
      <c r="G164" s="17"/>
      <c r="H164" s="17"/>
      <c r="I164" s="17"/>
      <c r="J164" s="17"/>
      <c r="K164" s="18"/>
      <c r="L164" s="17"/>
      <c r="M164" s="17"/>
      <c r="N164" s="17"/>
      <c r="O164" s="17"/>
    </row>
    <row r="165" spans="1:15" ht="127.5" hidden="1">
      <c r="A165" s="14">
        <v>8</v>
      </c>
      <c r="B165" s="15" t="s">
        <v>283</v>
      </c>
      <c r="C165" s="33" t="s">
        <v>284</v>
      </c>
      <c r="D165" s="15" t="s">
        <v>291</v>
      </c>
      <c r="E165" s="15" t="s">
        <v>161</v>
      </c>
      <c r="F165" s="17">
        <v>3000</v>
      </c>
      <c r="G165" s="17"/>
      <c r="H165" s="17"/>
      <c r="I165" s="17"/>
      <c r="J165" s="17"/>
      <c r="K165" s="18"/>
      <c r="L165" s="17"/>
      <c r="M165" s="17"/>
      <c r="N165" s="17"/>
      <c r="O165" s="17"/>
    </row>
    <row r="166" spans="1:15" ht="127.5" hidden="1">
      <c r="A166" s="14">
        <v>9</v>
      </c>
      <c r="B166" s="15" t="s">
        <v>283</v>
      </c>
      <c r="C166" s="33" t="s">
        <v>284</v>
      </c>
      <c r="D166" s="15" t="s">
        <v>292</v>
      </c>
      <c r="E166" s="15" t="s">
        <v>161</v>
      </c>
      <c r="F166" s="17">
        <v>2000</v>
      </c>
      <c r="G166" s="17"/>
      <c r="H166" s="17"/>
      <c r="I166" s="17"/>
      <c r="J166" s="17"/>
      <c r="K166" s="18"/>
      <c r="L166" s="17"/>
      <c r="M166" s="17"/>
      <c r="N166" s="17"/>
      <c r="O166" s="17"/>
    </row>
    <row r="167" spans="1:15" ht="127.5" hidden="1">
      <c r="A167" s="14">
        <v>10</v>
      </c>
      <c r="B167" s="15" t="s">
        <v>288</v>
      </c>
      <c r="C167" s="33" t="s">
        <v>284</v>
      </c>
      <c r="D167" s="15" t="s">
        <v>293</v>
      </c>
      <c r="E167" s="15" t="s">
        <v>161</v>
      </c>
      <c r="F167" s="17">
        <v>5000</v>
      </c>
      <c r="G167" s="17"/>
      <c r="H167" s="17"/>
      <c r="I167" s="17"/>
      <c r="J167" s="17"/>
      <c r="K167" s="18"/>
      <c r="L167" s="17"/>
      <c r="M167" s="17"/>
      <c r="N167" s="17"/>
      <c r="O167" s="17"/>
    </row>
    <row r="168" spans="1:15" ht="127.5" hidden="1">
      <c r="A168" s="14">
        <v>11</v>
      </c>
      <c r="B168" s="15" t="s">
        <v>283</v>
      </c>
      <c r="C168" s="33" t="s">
        <v>284</v>
      </c>
      <c r="D168" s="15" t="s">
        <v>294</v>
      </c>
      <c r="E168" s="15" t="s">
        <v>161</v>
      </c>
      <c r="F168" s="17">
        <v>3000</v>
      </c>
      <c r="G168" s="17"/>
      <c r="H168" s="17"/>
      <c r="I168" s="17"/>
      <c r="J168" s="17"/>
      <c r="K168" s="18"/>
      <c r="L168" s="17"/>
      <c r="M168" s="17"/>
      <c r="N168" s="17"/>
      <c r="O168" s="17"/>
    </row>
    <row r="169" spans="1:15" ht="127.5" hidden="1">
      <c r="A169" s="14">
        <v>12</v>
      </c>
      <c r="B169" s="15" t="s">
        <v>283</v>
      </c>
      <c r="C169" s="33" t="s">
        <v>284</v>
      </c>
      <c r="D169" s="15" t="s">
        <v>295</v>
      </c>
      <c r="E169" s="15" t="s">
        <v>161</v>
      </c>
      <c r="F169" s="17">
        <v>2000</v>
      </c>
      <c r="G169" s="17"/>
      <c r="H169" s="17"/>
      <c r="I169" s="17"/>
      <c r="J169" s="17"/>
      <c r="K169" s="18"/>
      <c r="L169" s="17"/>
      <c r="M169" s="17"/>
      <c r="N169" s="17"/>
      <c r="O169" s="17"/>
    </row>
    <row r="170" spans="1:15" ht="127.5" hidden="1">
      <c r="A170" s="14">
        <v>13</v>
      </c>
      <c r="B170" s="15" t="s">
        <v>296</v>
      </c>
      <c r="C170" s="33" t="s">
        <v>297</v>
      </c>
      <c r="D170" s="15" t="s">
        <v>298</v>
      </c>
      <c r="E170" s="15" t="s">
        <v>161</v>
      </c>
      <c r="F170" s="17">
        <v>500</v>
      </c>
      <c r="G170" s="17"/>
      <c r="H170" s="17"/>
      <c r="I170" s="17"/>
      <c r="J170" s="17"/>
      <c r="K170" s="18"/>
      <c r="L170" s="17"/>
      <c r="M170" s="17"/>
      <c r="N170" s="17"/>
      <c r="O170" s="17"/>
    </row>
    <row r="171" spans="1:15" ht="78" customHeight="1" hidden="1">
      <c r="A171" s="14">
        <v>14</v>
      </c>
      <c r="B171" s="15" t="s">
        <v>299</v>
      </c>
      <c r="C171" s="33" t="s">
        <v>300</v>
      </c>
      <c r="D171" s="15" t="s">
        <v>301</v>
      </c>
      <c r="E171" s="15" t="s">
        <v>161</v>
      </c>
      <c r="F171" s="17">
        <v>300</v>
      </c>
      <c r="G171" s="17"/>
      <c r="H171" s="17"/>
      <c r="I171" s="17"/>
      <c r="J171" s="17"/>
      <c r="K171" s="18"/>
      <c r="L171" s="17"/>
      <c r="M171" s="17"/>
      <c r="N171" s="17"/>
      <c r="O171" s="17"/>
    </row>
    <row r="172" spans="1:15" ht="76.5" hidden="1">
      <c r="A172" s="14">
        <v>15</v>
      </c>
      <c r="B172" s="15" t="s">
        <v>302</v>
      </c>
      <c r="C172" s="33" t="s">
        <v>303</v>
      </c>
      <c r="D172" s="15" t="s">
        <v>304</v>
      </c>
      <c r="E172" s="15" t="s">
        <v>62</v>
      </c>
      <c r="F172" s="17">
        <v>1000</v>
      </c>
      <c r="G172" s="17"/>
      <c r="H172" s="17"/>
      <c r="I172" s="17"/>
      <c r="J172" s="17"/>
      <c r="K172" s="18"/>
      <c r="L172" s="17"/>
      <c r="M172" s="17"/>
      <c r="N172" s="17"/>
      <c r="O172" s="17"/>
    </row>
    <row r="173" spans="1:15" ht="76.5" hidden="1">
      <c r="A173" s="14">
        <v>16</v>
      </c>
      <c r="B173" s="15" t="s">
        <v>302</v>
      </c>
      <c r="C173" s="33" t="s">
        <v>303</v>
      </c>
      <c r="D173" s="15" t="s">
        <v>305</v>
      </c>
      <c r="E173" s="15" t="s">
        <v>62</v>
      </c>
      <c r="F173" s="17">
        <v>1000</v>
      </c>
      <c r="G173" s="17"/>
      <c r="H173" s="17"/>
      <c r="I173" s="17"/>
      <c r="J173" s="17"/>
      <c r="K173" s="18"/>
      <c r="L173" s="17"/>
      <c r="M173" s="17"/>
      <c r="N173" s="17"/>
      <c r="O173" s="17"/>
    </row>
    <row r="174" spans="1:15" ht="38.25" hidden="1">
      <c r="A174" s="14">
        <v>17</v>
      </c>
      <c r="B174" s="15" t="s">
        <v>306</v>
      </c>
      <c r="C174" s="17" t="s">
        <v>307</v>
      </c>
      <c r="D174" s="15" t="s">
        <v>308</v>
      </c>
      <c r="E174" s="15" t="s">
        <v>62</v>
      </c>
      <c r="F174" s="17">
        <v>2500</v>
      </c>
      <c r="G174" s="17"/>
      <c r="H174" s="17"/>
      <c r="I174" s="17"/>
      <c r="J174" s="17"/>
      <c r="K174" s="18"/>
      <c r="L174" s="17"/>
      <c r="M174" s="17"/>
      <c r="N174" s="17"/>
      <c r="O174" s="17"/>
    </row>
    <row r="175" spans="1:15" ht="127.5" hidden="1">
      <c r="A175" s="14">
        <v>18</v>
      </c>
      <c r="B175" s="15" t="s">
        <v>309</v>
      </c>
      <c r="C175" s="33" t="s">
        <v>284</v>
      </c>
      <c r="D175" s="15" t="s">
        <v>310</v>
      </c>
      <c r="E175" s="15" t="s">
        <v>62</v>
      </c>
      <c r="F175" s="15">
        <v>2</v>
      </c>
      <c r="G175" s="14"/>
      <c r="H175" s="14"/>
      <c r="I175" s="14"/>
      <c r="J175" s="14"/>
      <c r="K175" s="34"/>
      <c r="L175" s="17"/>
      <c r="M175" s="17"/>
      <c r="N175" s="17"/>
      <c r="O175" s="17"/>
    </row>
    <row r="176" spans="1:15" ht="127.5" hidden="1">
      <c r="A176" s="14">
        <v>19</v>
      </c>
      <c r="B176" s="15" t="s">
        <v>309</v>
      </c>
      <c r="C176" s="33" t="s">
        <v>284</v>
      </c>
      <c r="D176" s="15" t="s">
        <v>311</v>
      </c>
      <c r="E176" s="15" t="s">
        <v>62</v>
      </c>
      <c r="F176" s="15">
        <v>2</v>
      </c>
      <c r="G176" s="14"/>
      <c r="H176" s="14"/>
      <c r="I176" s="14"/>
      <c r="J176" s="14"/>
      <c r="K176" s="34"/>
      <c r="L176" s="17"/>
      <c r="M176" s="17"/>
      <c r="N176" s="17"/>
      <c r="O176" s="17"/>
    </row>
    <row r="177" spans="1:15" s="35" customFormat="1" ht="127.5" hidden="1">
      <c r="A177" s="14">
        <v>20</v>
      </c>
      <c r="B177" s="15" t="s">
        <v>309</v>
      </c>
      <c r="C177" s="33" t="s">
        <v>284</v>
      </c>
      <c r="D177" s="15" t="s">
        <v>312</v>
      </c>
      <c r="E177" s="15" t="s">
        <v>62</v>
      </c>
      <c r="F177" s="15">
        <v>2</v>
      </c>
      <c r="G177" s="14"/>
      <c r="H177" s="14"/>
      <c r="I177" s="14"/>
      <c r="J177" s="14"/>
      <c r="K177" s="34"/>
      <c r="L177" s="17"/>
      <c r="M177" s="17"/>
      <c r="N177" s="17"/>
      <c r="O177" s="17"/>
    </row>
    <row r="178" spans="1:15" ht="127.5" hidden="1">
      <c r="A178" s="14">
        <v>21</v>
      </c>
      <c r="B178" s="15" t="s">
        <v>309</v>
      </c>
      <c r="C178" s="33" t="s">
        <v>284</v>
      </c>
      <c r="D178" s="15" t="s">
        <v>313</v>
      </c>
      <c r="E178" s="15" t="s">
        <v>62</v>
      </c>
      <c r="F178" s="15">
        <v>2</v>
      </c>
      <c r="G178" s="14"/>
      <c r="H178" s="14"/>
      <c r="I178" s="14"/>
      <c r="J178" s="14"/>
      <c r="K178" s="34"/>
      <c r="L178" s="17"/>
      <c r="M178" s="17"/>
      <c r="N178" s="17"/>
      <c r="O178" s="17"/>
    </row>
    <row r="179" spans="1:15" ht="127.5" hidden="1">
      <c r="A179" s="14">
        <v>22</v>
      </c>
      <c r="B179" s="15" t="s">
        <v>309</v>
      </c>
      <c r="C179" s="33" t="s">
        <v>284</v>
      </c>
      <c r="D179" s="15" t="s">
        <v>314</v>
      </c>
      <c r="E179" s="15" t="s">
        <v>62</v>
      </c>
      <c r="F179" s="15">
        <v>2</v>
      </c>
      <c r="G179" s="14"/>
      <c r="H179" s="14"/>
      <c r="I179" s="14"/>
      <c r="J179" s="14"/>
      <c r="K179" s="34"/>
      <c r="L179" s="17"/>
      <c r="M179" s="17"/>
      <c r="N179" s="17"/>
      <c r="O179" s="17"/>
    </row>
    <row r="180" spans="1:15" ht="127.5" hidden="1">
      <c r="A180" s="14">
        <v>23</v>
      </c>
      <c r="B180" s="15" t="s">
        <v>309</v>
      </c>
      <c r="C180" s="33" t="s">
        <v>284</v>
      </c>
      <c r="D180" s="15" t="s">
        <v>315</v>
      </c>
      <c r="E180" s="15" t="s">
        <v>62</v>
      </c>
      <c r="F180" s="15">
        <v>2</v>
      </c>
      <c r="G180" s="14"/>
      <c r="H180" s="14"/>
      <c r="I180" s="14"/>
      <c r="J180" s="14"/>
      <c r="K180" s="34"/>
      <c r="L180" s="17"/>
      <c r="M180" s="17"/>
      <c r="N180" s="17"/>
      <c r="O180" s="17"/>
    </row>
    <row r="181" spans="1:15" ht="127.5" hidden="1">
      <c r="A181" s="14">
        <v>24</v>
      </c>
      <c r="B181" s="15" t="s">
        <v>309</v>
      </c>
      <c r="C181" s="33" t="s">
        <v>284</v>
      </c>
      <c r="D181" s="15" t="s">
        <v>316</v>
      </c>
      <c r="E181" s="15" t="s">
        <v>62</v>
      </c>
      <c r="F181" s="15">
        <v>2</v>
      </c>
      <c r="G181" s="14"/>
      <c r="H181" s="14"/>
      <c r="I181" s="14"/>
      <c r="J181" s="14"/>
      <c r="K181" s="34"/>
      <c r="L181" s="17"/>
      <c r="M181" s="17"/>
      <c r="N181" s="17"/>
      <c r="O181" s="17"/>
    </row>
    <row r="182" spans="1:15" ht="127.5" hidden="1">
      <c r="A182" s="14">
        <v>25</v>
      </c>
      <c r="B182" s="15" t="s">
        <v>309</v>
      </c>
      <c r="C182" s="33" t="s">
        <v>284</v>
      </c>
      <c r="D182" s="15" t="s">
        <v>317</v>
      </c>
      <c r="E182" s="15" t="s">
        <v>62</v>
      </c>
      <c r="F182" s="15">
        <v>2</v>
      </c>
      <c r="G182" s="14"/>
      <c r="H182" s="14"/>
      <c r="I182" s="14"/>
      <c r="J182" s="14"/>
      <c r="K182" s="34"/>
      <c r="L182" s="17"/>
      <c r="M182" s="17"/>
      <c r="N182" s="17"/>
      <c r="O182" s="17"/>
    </row>
    <row r="183" spans="1:15" ht="25.5" hidden="1">
      <c r="A183" s="14">
        <v>26</v>
      </c>
      <c r="B183" s="15" t="s">
        <v>318</v>
      </c>
      <c r="C183" s="33" t="s">
        <v>319</v>
      </c>
      <c r="D183" s="15" t="s">
        <v>320</v>
      </c>
      <c r="E183" s="15" t="s">
        <v>245</v>
      </c>
      <c r="F183" s="17">
        <v>20</v>
      </c>
      <c r="G183" s="17"/>
      <c r="H183" s="17"/>
      <c r="I183" s="17"/>
      <c r="J183" s="17"/>
      <c r="K183" s="18"/>
      <c r="L183" s="17"/>
      <c r="M183" s="17"/>
      <c r="N183" s="17"/>
      <c r="O183" s="17"/>
    </row>
    <row r="184" spans="1:15" ht="25.5" hidden="1">
      <c r="A184" s="14">
        <v>27</v>
      </c>
      <c r="B184" s="15" t="s">
        <v>321</v>
      </c>
      <c r="C184" s="33" t="s">
        <v>322</v>
      </c>
      <c r="D184" s="15" t="s">
        <v>320</v>
      </c>
      <c r="E184" s="15" t="s">
        <v>245</v>
      </c>
      <c r="F184" s="17">
        <v>20</v>
      </c>
      <c r="G184" s="17"/>
      <c r="H184" s="17"/>
      <c r="I184" s="17"/>
      <c r="J184" s="17"/>
      <c r="K184" s="18"/>
      <c r="L184" s="17"/>
      <c r="M184" s="17"/>
      <c r="N184" s="17"/>
      <c r="O184" s="17"/>
    </row>
    <row r="185" spans="1:15" ht="15" customHeight="1" hidden="1">
      <c r="A185" s="14"/>
      <c r="B185" s="204" t="s">
        <v>323</v>
      </c>
      <c r="C185" s="204"/>
      <c r="D185" s="204"/>
      <c r="E185" s="204"/>
      <c r="F185" s="204"/>
      <c r="G185" s="204"/>
      <c r="H185" s="204"/>
      <c r="I185" s="204"/>
      <c r="J185" s="204"/>
      <c r="K185" s="204"/>
      <c r="L185" s="17"/>
      <c r="M185" s="17"/>
      <c r="N185" s="17"/>
      <c r="O185" s="17"/>
    </row>
    <row r="186" spans="1:15" ht="15" customHeight="1" hidden="1">
      <c r="A186" s="197" t="s">
        <v>115</v>
      </c>
      <c r="B186" s="197"/>
      <c r="C186" s="197"/>
      <c r="D186" s="197"/>
      <c r="E186" s="197"/>
      <c r="F186" s="197"/>
      <c r="G186" s="197"/>
      <c r="H186" s="197"/>
      <c r="I186" s="197"/>
      <c r="J186" s="197"/>
      <c r="K186" s="197"/>
      <c r="L186" s="197"/>
      <c r="M186" s="17"/>
      <c r="N186" s="17"/>
      <c r="O186" s="17"/>
    </row>
    <row r="187" spans="1:15" ht="15" customHeight="1" hidden="1">
      <c r="A187" s="12" t="s">
        <v>324</v>
      </c>
      <c r="B187" s="202" t="s">
        <v>325</v>
      </c>
      <c r="C187" s="202"/>
      <c r="D187" s="202"/>
      <c r="E187" s="202"/>
      <c r="F187" s="202"/>
      <c r="G187" s="202"/>
      <c r="H187" s="202"/>
      <c r="I187" s="202"/>
      <c r="J187" s="202"/>
      <c r="K187" s="202"/>
      <c r="L187" s="13"/>
      <c r="M187" s="13"/>
      <c r="N187" s="13"/>
      <c r="O187" s="13"/>
    </row>
    <row r="188" spans="1:15" ht="12.75" hidden="1">
      <c r="A188" s="16">
        <v>1</v>
      </c>
      <c r="B188" s="19" t="s">
        <v>326</v>
      </c>
      <c r="C188" s="19" t="s">
        <v>327</v>
      </c>
      <c r="D188" s="19" t="s">
        <v>328</v>
      </c>
      <c r="E188" s="19" t="s">
        <v>102</v>
      </c>
      <c r="F188" s="20">
        <v>36</v>
      </c>
      <c r="G188" s="20"/>
      <c r="H188" s="20"/>
      <c r="I188" s="20"/>
      <c r="J188" s="20"/>
      <c r="K188" s="21"/>
      <c r="L188" s="17"/>
      <c r="M188" s="17"/>
      <c r="N188" s="17"/>
      <c r="O188" s="17"/>
    </row>
    <row r="189" spans="1:15" ht="38.25" hidden="1">
      <c r="A189" s="16">
        <v>2</v>
      </c>
      <c r="B189" s="19" t="s">
        <v>329</v>
      </c>
      <c r="C189" s="19"/>
      <c r="D189" s="19" t="s">
        <v>330</v>
      </c>
      <c r="E189" s="19" t="s">
        <v>331</v>
      </c>
      <c r="F189" s="20">
        <v>8</v>
      </c>
      <c r="G189" s="20"/>
      <c r="H189" s="20"/>
      <c r="I189" s="20"/>
      <c r="J189" s="20"/>
      <c r="K189" s="21"/>
      <c r="L189" s="17"/>
      <c r="M189" s="17"/>
      <c r="N189" s="17"/>
      <c r="O189" s="17"/>
    </row>
    <row r="190" spans="1:15" ht="38.25" hidden="1">
      <c r="A190" s="16">
        <v>3</v>
      </c>
      <c r="B190" s="19" t="s">
        <v>332</v>
      </c>
      <c r="C190" s="19"/>
      <c r="D190" s="19" t="s">
        <v>330</v>
      </c>
      <c r="E190" s="19" t="s">
        <v>331</v>
      </c>
      <c r="F190" s="20">
        <v>8</v>
      </c>
      <c r="G190" s="20"/>
      <c r="H190" s="20"/>
      <c r="I190" s="20"/>
      <c r="J190" s="20"/>
      <c r="K190" s="21"/>
      <c r="L190" s="17"/>
      <c r="M190" s="17"/>
      <c r="N190" s="17"/>
      <c r="O190" s="17"/>
    </row>
    <row r="191" spans="1:15" ht="15" customHeight="1" hidden="1">
      <c r="A191" s="197" t="s">
        <v>115</v>
      </c>
      <c r="B191" s="197"/>
      <c r="C191" s="197"/>
      <c r="D191" s="197"/>
      <c r="E191" s="197"/>
      <c r="F191" s="197"/>
      <c r="G191" s="197"/>
      <c r="H191" s="197"/>
      <c r="I191" s="197"/>
      <c r="J191" s="197"/>
      <c r="K191" s="197"/>
      <c r="L191" s="197"/>
      <c r="M191" s="17"/>
      <c r="N191" s="17"/>
      <c r="O191" s="17"/>
    </row>
    <row r="192" spans="1:15" ht="15" customHeight="1" hidden="1">
      <c r="A192" s="12" t="s">
        <v>333</v>
      </c>
      <c r="B192" s="202" t="s">
        <v>334</v>
      </c>
      <c r="C192" s="202"/>
      <c r="D192" s="202"/>
      <c r="E192" s="202"/>
      <c r="F192" s="202"/>
      <c r="G192" s="202"/>
      <c r="H192" s="202"/>
      <c r="I192" s="202"/>
      <c r="J192" s="202"/>
      <c r="K192" s="202"/>
      <c r="L192" s="13"/>
      <c r="M192" s="13"/>
      <c r="N192" s="13"/>
      <c r="O192" s="13"/>
    </row>
    <row r="193" spans="1:15" ht="25.5" hidden="1">
      <c r="A193" s="14">
        <v>1</v>
      </c>
      <c r="B193" s="15" t="s">
        <v>335</v>
      </c>
      <c r="C193" s="19" t="s">
        <v>336</v>
      </c>
      <c r="D193" s="15" t="s">
        <v>337</v>
      </c>
      <c r="E193" s="15" t="s">
        <v>62</v>
      </c>
      <c r="F193" s="17">
        <v>10</v>
      </c>
      <c r="G193" s="17"/>
      <c r="H193" s="17"/>
      <c r="I193" s="17"/>
      <c r="J193" s="17"/>
      <c r="K193" s="18"/>
      <c r="L193" s="17"/>
      <c r="M193" s="17"/>
      <c r="N193" s="17"/>
      <c r="O193" s="17"/>
    </row>
    <row r="194" spans="1:15" ht="25.5" hidden="1">
      <c r="A194" s="14">
        <v>2</v>
      </c>
      <c r="B194" s="15" t="s">
        <v>338</v>
      </c>
      <c r="C194" s="19" t="s">
        <v>339</v>
      </c>
      <c r="D194" s="15" t="s">
        <v>340</v>
      </c>
      <c r="E194" s="15" t="s">
        <v>102</v>
      </c>
      <c r="F194" s="17">
        <v>4</v>
      </c>
      <c r="G194" s="17"/>
      <c r="H194" s="17"/>
      <c r="I194" s="17"/>
      <c r="J194" s="17"/>
      <c r="K194" s="18"/>
      <c r="L194" s="17"/>
      <c r="M194" s="17"/>
      <c r="N194" s="17"/>
      <c r="O194" s="17"/>
    </row>
    <row r="195" spans="1:15" ht="25.5" hidden="1">
      <c r="A195" s="14">
        <v>3</v>
      </c>
      <c r="B195" s="15" t="s">
        <v>341</v>
      </c>
      <c r="C195" s="22" t="s">
        <v>342</v>
      </c>
      <c r="D195" s="15" t="s">
        <v>343</v>
      </c>
      <c r="E195" s="15" t="s">
        <v>62</v>
      </c>
      <c r="F195" s="17">
        <v>12</v>
      </c>
      <c r="G195" s="17"/>
      <c r="H195" s="17"/>
      <c r="I195" s="17"/>
      <c r="J195" s="17"/>
      <c r="K195" s="18"/>
      <c r="L195" s="17"/>
      <c r="M195" s="17"/>
      <c r="N195" s="17"/>
      <c r="O195" s="17"/>
    </row>
    <row r="196" spans="1:15" ht="51" hidden="1">
      <c r="A196" s="14">
        <v>4</v>
      </c>
      <c r="B196" s="15" t="s">
        <v>344</v>
      </c>
      <c r="C196" s="19" t="s">
        <v>345</v>
      </c>
      <c r="D196" s="15" t="s">
        <v>346</v>
      </c>
      <c r="E196" s="15" t="s">
        <v>347</v>
      </c>
      <c r="F196" s="17">
        <v>5</v>
      </c>
      <c r="G196" s="17"/>
      <c r="H196" s="17"/>
      <c r="I196" s="17"/>
      <c r="J196" s="17"/>
      <c r="K196" s="18"/>
      <c r="L196" s="17"/>
      <c r="M196" s="17"/>
      <c r="N196" s="17"/>
      <c r="O196" s="17"/>
    </row>
    <row r="197" spans="1:15" ht="51" hidden="1">
      <c r="A197" s="14">
        <v>5</v>
      </c>
      <c r="B197" s="15" t="s">
        <v>348</v>
      </c>
      <c r="C197" s="19" t="s">
        <v>349</v>
      </c>
      <c r="D197" s="15" t="s">
        <v>350</v>
      </c>
      <c r="E197" s="15" t="s">
        <v>62</v>
      </c>
      <c r="F197" s="17">
        <v>3</v>
      </c>
      <c r="G197" s="17"/>
      <c r="H197" s="17"/>
      <c r="I197" s="17"/>
      <c r="J197" s="17"/>
      <c r="K197" s="18"/>
      <c r="L197" s="17"/>
      <c r="M197" s="17"/>
      <c r="N197" s="17"/>
      <c r="O197" s="17"/>
    </row>
    <row r="198" spans="1:15" ht="89.25" hidden="1">
      <c r="A198" s="14">
        <v>6</v>
      </c>
      <c r="B198" s="15" t="s">
        <v>351</v>
      </c>
      <c r="C198" s="19" t="s">
        <v>352</v>
      </c>
      <c r="D198" s="15" t="s">
        <v>353</v>
      </c>
      <c r="E198" s="15" t="s">
        <v>62</v>
      </c>
      <c r="F198" s="17">
        <v>3</v>
      </c>
      <c r="G198" s="17"/>
      <c r="H198" s="17"/>
      <c r="I198" s="17"/>
      <c r="J198" s="17"/>
      <c r="K198" s="18"/>
      <c r="L198" s="17"/>
      <c r="M198" s="17"/>
      <c r="N198" s="17"/>
      <c r="O198" s="17"/>
    </row>
    <row r="199" spans="1:15" ht="51" hidden="1">
      <c r="A199" s="14">
        <v>7</v>
      </c>
      <c r="B199" s="19" t="s">
        <v>354</v>
      </c>
      <c r="C199" s="19" t="s">
        <v>355</v>
      </c>
      <c r="D199" s="15" t="s">
        <v>356</v>
      </c>
      <c r="E199" s="15" t="s">
        <v>62</v>
      </c>
      <c r="F199" s="17">
        <v>1</v>
      </c>
      <c r="G199" s="17"/>
      <c r="H199" s="17"/>
      <c r="I199" s="17"/>
      <c r="J199" s="17"/>
      <c r="K199" s="18"/>
      <c r="L199" s="17"/>
      <c r="M199" s="17"/>
      <c r="N199" s="17"/>
      <c r="O199" s="17"/>
    </row>
    <row r="200" spans="1:15" ht="38.25" hidden="1">
      <c r="A200" s="14">
        <v>8</v>
      </c>
      <c r="B200" s="19" t="s">
        <v>357</v>
      </c>
      <c r="C200" s="19" t="s">
        <v>358</v>
      </c>
      <c r="D200" s="15"/>
      <c r="E200" s="15" t="s">
        <v>62</v>
      </c>
      <c r="F200" s="17">
        <v>12000</v>
      </c>
      <c r="G200" s="17"/>
      <c r="H200" s="17"/>
      <c r="I200" s="17"/>
      <c r="J200" s="17"/>
      <c r="K200" s="18"/>
      <c r="L200" s="17"/>
      <c r="M200" s="17"/>
      <c r="N200" s="17"/>
      <c r="O200" s="17"/>
    </row>
    <row r="201" spans="1:15" ht="15" customHeight="1" hidden="1">
      <c r="A201" s="14"/>
      <c r="B201" s="199" t="s">
        <v>359</v>
      </c>
      <c r="C201" s="199"/>
      <c r="D201" s="199"/>
      <c r="E201" s="199"/>
      <c r="F201" s="199"/>
      <c r="G201" s="17"/>
      <c r="H201" s="17"/>
      <c r="I201" s="17"/>
      <c r="J201" s="17"/>
      <c r="K201" s="18"/>
      <c r="L201" s="17"/>
      <c r="M201" s="17"/>
      <c r="N201" s="17"/>
      <c r="O201" s="17"/>
    </row>
    <row r="202" spans="1:15" ht="15" customHeight="1" hidden="1">
      <c r="A202" s="197" t="s">
        <v>115</v>
      </c>
      <c r="B202" s="197"/>
      <c r="C202" s="197"/>
      <c r="D202" s="197"/>
      <c r="E202" s="197"/>
      <c r="F202" s="197"/>
      <c r="G202" s="197"/>
      <c r="H202" s="197"/>
      <c r="I202" s="197"/>
      <c r="J202" s="197"/>
      <c r="K202" s="197"/>
      <c r="L202" s="197"/>
      <c r="M202" s="17"/>
      <c r="N202" s="17"/>
      <c r="O202" s="17"/>
    </row>
    <row r="203" spans="1:15" ht="15" customHeight="1" hidden="1">
      <c r="A203" s="12" t="s">
        <v>360</v>
      </c>
      <c r="B203" s="202" t="s">
        <v>361</v>
      </c>
      <c r="C203" s="202"/>
      <c r="D203" s="202"/>
      <c r="E203" s="202"/>
      <c r="F203" s="202"/>
      <c r="G203" s="202"/>
      <c r="H203" s="202"/>
      <c r="I203" s="202"/>
      <c r="J203" s="202"/>
      <c r="K203" s="202"/>
      <c r="L203" s="13"/>
      <c r="M203" s="13"/>
      <c r="N203" s="13"/>
      <c r="O203" s="13"/>
    </row>
    <row r="204" spans="1:15" ht="51" hidden="1">
      <c r="A204" s="14">
        <v>1</v>
      </c>
      <c r="B204" s="15" t="s">
        <v>362</v>
      </c>
      <c r="C204" s="19" t="s">
        <v>363</v>
      </c>
      <c r="D204" s="15" t="s">
        <v>364</v>
      </c>
      <c r="E204" s="15" t="s">
        <v>62</v>
      </c>
      <c r="F204" s="17">
        <v>10</v>
      </c>
      <c r="G204" s="17"/>
      <c r="H204" s="17"/>
      <c r="I204" s="17"/>
      <c r="J204" s="17"/>
      <c r="K204" s="18"/>
      <c r="L204" s="17"/>
      <c r="M204" s="17"/>
      <c r="N204" s="17"/>
      <c r="O204" s="17"/>
    </row>
    <row r="205" spans="1:15" ht="38.25" hidden="1">
      <c r="A205" s="14">
        <v>2</v>
      </c>
      <c r="B205" s="19" t="s">
        <v>365</v>
      </c>
      <c r="C205" s="19" t="s">
        <v>366</v>
      </c>
      <c r="D205" s="15" t="s">
        <v>367</v>
      </c>
      <c r="E205" s="15" t="s">
        <v>62</v>
      </c>
      <c r="F205" s="17">
        <v>6000</v>
      </c>
      <c r="G205" s="17"/>
      <c r="H205" s="17"/>
      <c r="I205" s="17"/>
      <c r="J205" s="17"/>
      <c r="K205" s="18"/>
      <c r="L205" s="17"/>
      <c r="M205" s="17"/>
      <c r="N205" s="17"/>
      <c r="O205" s="17"/>
    </row>
    <row r="206" spans="1:15" ht="15" customHeight="1" hidden="1">
      <c r="A206" s="14"/>
      <c r="B206" s="199" t="s">
        <v>368</v>
      </c>
      <c r="C206" s="199"/>
      <c r="D206" s="199"/>
      <c r="E206" s="199"/>
      <c r="F206" s="199"/>
      <c r="G206" s="17"/>
      <c r="H206" s="17"/>
      <c r="I206" s="17"/>
      <c r="J206" s="17"/>
      <c r="K206" s="18"/>
      <c r="L206" s="17"/>
      <c r="M206" s="17"/>
      <c r="N206" s="17"/>
      <c r="O206" s="17"/>
    </row>
    <row r="207" spans="1:15" ht="15" customHeight="1" hidden="1">
      <c r="A207" s="197" t="s">
        <v>115</v>
      </c>
      <c r="B207" s="197"/>
      <c r="C207" s="197"/>
      <c r="D207" s="197"/>
      <c r="E207" s="197"/>
      <c r="F207" s="197"/>
      <c r="G207" s="197"/>
      <c r="H207" s="197"/>
      <c r="I207" s="197"/>
      <c r="J207" s="197"/>
      <c r="K207" s="197"/>
      <c r="L207" s="197"/>
      <c r="M207" s="17"/>
      <c r="N207" s="17"/>
      <c r="O207" s="17"/>
    </row>
    <row r="208" spans="1:15" ht="15" customHeight="1" hidden="1">
      <c r="A208" s="12" t="s">
        <v>369</v>
      </c>
      <c r="B208" s="202" t="s">
        <v>370</v>
      </c>
      <c r="C208" s="202"/>
      <c r="D208" s="202"/>
      <c r="E208" s="202"/>
      <c r="F208" s="202"/>
      <c r="G208" s="202"/>
      <c r="H208" s="202"/>
      <c r="I208" s="202"/>
      <c r="J208" s="202"/>
      <c r="K208" s="202"/>
      <c r="L208" s="13"/>
      <c r="M208" s="13"/>
      <c r="N208" s="13"/>
      <c r="O208" s="13"/>
    </row>
    <row r="209" spans="1:15" ht="25.5" hidden="1">
      <c r="A209" s="16">
        <v>1</v>
      </c>
      <c r="B209" s="19" t="s">
        <v>371</v>
      </c>
      <c r="C209" s="19" t="s">
        <v>372</v>
      </c>
      <c r="D209" s="19"/>
      <c r="E209" s="19" t="s">
        <v>62</v>
      </c>
      <c r="F209" s="32">
        <v>50</v>
      </c>
      <c r="G209" s="32"/>
      <c r="H209" s="32"/>
      <c r="I209" s="32"/>
      <c r="J209" s="32"/>
      <c r="K209" s="37"/>
      <c r="L209" s="17"/>
      <c r="M209" s="17"/>
      <c r="N209" s="17"/>
      <c r="O209" s="17"/>
    </row>
    <row r="210" spans="1:15" ht="51" hidden="1">
      <c r="A210" s="16">
        <v>2</v>
      </c>
      <c r="B210" s="19" t="s">
        <v>373</v>
      </c>
      <c r="C210" s="19" t="s">
        <v>374</v>
      </c>
      <c r="D210" s="19"/>
      <c r="E210" s="19" t="s">
        <v>62</v>
      </c>
      <c r="F210" s="32">
        <v>6300</v>
      </c>
      <c r="G210" s="32"/>
      <c r="H210" s="32"/>
      <c r="I210" s="32"/>
      <c r="J210" s="32"/>
      <c r="K210" s="37"/>
      <c r="L210" s="17"/>
      <c r="M210" s="17"/>
      <c r="N210" s="17"/>
      <c r="O210" s="17"/>
    </row>
    <row r="211" spans="1:15" ht="51" hidden="1">
      <c r="A211" s="16">
        <v>3</v>
      </c>
      <c r="B211" s="19" t="s">
        <v>375</v>
      </c>
      <c r="C211" s="19" t="s">
        <v>376</v>
      </c>
      <c r="D211" s="19"/>
      <c r="E211" s="19" t="s">
        <v>62</v>
      </c>
      <c r="F211" s="32">
        <v>900</v>
      </c>
      <c r="G211" s="32"/>
      <c r="H211" s="32"/>
      <c r="I211" s="32"/>
      <c r="J211" s="32"/>
      <c r="K211" s="37"/>
      <c r="L211" s="17"/>
      <c r="M211" s="17"/>
      <c r="N211" s="17"/>
      <c r="O211" s="17"/>
    </row>
    <row r="212" spans="1:15" ht="38.25" hidden="1">
      <c r="A212" s="16">
        <v>4</v>
      </c>
      <c r="B212" s="19" t="s">
        <v>377</v>
      </c>
      <c r="C212" s="19" t="s">
        <v>378</v>
      </c>
      <c r="D212" s="19"/>
      <c r="E212" s="19" t="s">
        <v>62</v>
      </c>
      <c r="F212" s="32">
        <v>500</v>
      </c>
      <c r="G212" s="32"/>
      <c r="H212" s="32"/>
      <c r="I212" s="32"/>
      <c r="J212" s="32"/>
      <c r="K212" s="37"/>
      <c r="L212" s="17"/>
      <c r="M212" s="17"/>
      <c r="N212" s="17"/>
      <c r="O212" s="17"/>
    </row>
    <row r="213" spans="1:15" ht="38.25" hidden="1">
      <c r="A213" s="16">
        <v>5</v>
      </c>
      <c r="B213" s="19" t="s">
        <v>379</v>
      </c>
      <c r="C213" s="19" t="s">
        <v>380</v>
      </c>
      <c r="D213" s="19"/>
      <c r="E213" s="19" t="s">
        <v>62</v>
      </c>
      <c r="F213" s="32">
        <v>500</v>
      </c>
      <c r="G213" s="32"/>
      <c r="H213" s="32"/>
      <c r="I213" s="32"/>
      <c r="J213" s="32"/>
      <c r="K213" s="37"/>
      <c r="L213" s="17"/>
      <c r="M213" s="17"/>
      <c r="N213" s="17"/>
      <c r="O213" s="17"/>
    </row>
    <row r="214" spans="1:15" ht="127.5" hidden="1">
      <c r="A214" s="16">
        <v>6</v>
      </c>
      <c r="B214" s="19" t="s">
        <v>381</v>
      </c>
      <c r="C214" s="19" t="s">
        <v>382</v>
      </c>
      <c r="D214" s="19" t="s">
        <v>383</v>
      </c>
      <c r="E214" s="19" t="s">
        <v>62</v>
      </c>
      <c r="F214" s="32">
        <v>70</v>
      </c>
      <c r="G214" s="32"/>
      <c r="H214" s="32"/>
      <c r="I214" s="32"/>
      <c r="J214" s="32"/>
      <c r="K214" s="37"/>
      <c r="L214" s="17"/>
      <c r="M214" s="17"/>
      <c r="N214" s="17"/>
      <c r="O214" s="17"/>
    </row>
    <row r="215" spans="1:15" ht="38.25" hidden="1">
      <c r="A215" s="14">
        <v>7</v>
      </c>
      <c r="B215" s="38" t="s">
        <v>384</v>
      </c>
      <c r="C215" s="22" t="s">
        <v>385</v>
      </c>
      <c r="D215" s="38"/>
      <c r="E215" s="38" t="s">
        <v>62</v>
      </c>
      <c r="F215" s="32">
        <v>50</v>
      </c>
      <c r="G215" s="32"/>
      <c r="H215" s="32"/>
      <c r="I215" s="32"/>
      <c r="J215" s="32"/>
      <c r="K215" s="37"/>
      <c r="L215" s="17"/>
      <c r="M215" s="17"/>
      <c r="N215" s="17"/>
      <c r="O215" s="17"/>
    </row>
    <row r="216" spans="1:15" ht="15" customHeight="1" hidden="1">
      <c r="A216" s="197" t="s">
        <v>115</v>
      </c>
      <c r="B216" s="197"/>
      <c r="C216" s="197"/>
      <c r="D216" s="197"/>
      <c r="E216" s="197"/>
      <c r="F216" s="197"/>
      <c r="G216" s="197"/>
      <c r="H216" s="197"/>
      <c r="I216" s="197"/>
      <c r="J216" s="197"/>
      <c r="K216" s="197"/>
      <c r="L216" s="197"/>
      <c r="M216" s="17"/>
      <c r="N216" s="17"/>
      <c r="O216" s="17"/>
    </row>
    <row r="217" spans="1:15" ht="15" customHeight="1" hidden="1">
      <c r="A217" s="12" t="s">
        <v>386</v>
      </c>
      <c r="B217" s="202" t="s">
        <v>387</v>
      </c>
      <c r="C217" s="202"/>
      <c r="D217" s="202"/>
      <c r="E217" s="202"/>
      <c r="F217" s="202"/>
      <c r="G217" s="202"/>
      <c r="H217" s="202"/>
      <c r="I217" s="202"/>
      <c r="J217" s="202"/>
      <c r="K217" s="202"/>
      <c r="L217" s="13"/>
      <c r="M217" s="13"/>
      <c r="N217" s="13"/>
      <c r="O217" s="13"/>
    </row>
    <row r="218" spans="1:15" ht="38.25" hidden="1">
      <c r="A218" s="16" t="s">
        <v>388</v>
      </c>
      <c r="B218" s="19" t="s">
        <v>389</v>
      </c>
      <c r="C218" s="19" t="s">
        <v>390</v>
      </c>
      <c r="D218" s="19"/>
      <c r="E218" s="19" t="s">
        <v>62</v>
      </c>
      <c r="F218" s="17"/>
      <c r="G218" s="17"/>
      <c r="H218" s="17"/>
      <c r="I218" s="17"/>
      <c r="J218" s="17"/>
      <c r="K218" s="18"/>
      <c r="L218" s="17"/>
      <c r="M218" s="17"/>
      <c r="N218" s="17"/>
      <c r="O218" s="17"/>
    </row>
    <row r="219" spans="1:15" ht="15" customHeight="1" hidden="1">
      <c r="A219" s="197" t="s">
        <v>115</v>
      </c>
      <c r="B219" s="197"/>
      <c r="C219" s="197"/>
      <c r="D219" s="197"/>
      <c r="E219" s="197"/>
      <c r="F219" s="197"/>
      <c r="G219" s="197"/>
      <c r="H219" s="197"/>
      <c r="I219" s="197"/>
      <c r="J219" s="197"/>
      <c r="K219" s="197"/>
      <c r="L219" s="197"/>
      <c r="M219" s="17"/>
      <c r="N219" s="17"/>
      <c r="O219" s="17"/>
    </row>
    <row r="220" spans="1:15" ht="15" customHeight="1" hidden="1">
      <c r="A220" s="12" t="s">
        <v>391</v>
      </c>
      <c r="B220" s="202" t="s">
        <v>392</v>
      </c>
      <c r="C220" s="202"/>
      <c r="D220" s="202"/>
      <c r="E220" s="202"/>
      <c r="F220" s="202"/>
      <c r="G220" s="202"/>
      <c r="H220" s="202"/>
      <c r="I220" s="202"/>
      <c r="J220" s="202"/>
      <c r="K220" s="202"/>
      <c r="L220" s="13"/>
      <c r="M220" s="13"/>
      <c r="N220" s="13"/>
      <c r="O220" s="13"/>
    </row>
    <row r="221" spans="1:15" ht="25.5" hidden="1">
      <c r="A221" s="14">
        <v>1</v>
      </c>
      <c r="B221" s="15" t="s">
        <v>393</v>
      </c>
      <c r="C221" s="19" t="s">
        <v>394</v>
      </c>
      <c r="D221" s="15" t="s">
        <v>395</v>
      </c>
      <c r="E221" s="15" t="s">
        <v>62</v>
      </c>
      <c r="F221" s="32">
        <v>200</v>
      </c>
      <c r="G221" s="17"/>
      <c r="H221" s="17"/>
      <c r="I221" s="17"/>
      <c r="J221" s="17"/>
      <c r="K221" s="18"/>
      <c r="L221" s="17"/>
      <c r="M221" s="17"/>
      <c r="N221" s="17"/>
      <c r="O221" s="17"/>
    </row>
    <row r="222" spans="1:15" ht="25.5" hidden="1">
      <c r="A222" s="14">
        <v>2</v>
      </c>
      <c r="B222" s="15" t="s">
        <v>396</v>
      </c>
      <c r="C222" s="15" t="s">
        <v>397</v>
      </c>
      <c r="D222" s="15" t="s">
        <v>398</v>
      </c>
      <c r="E222" s="15" t="s">
        <v>62</v>
      </c>
      <c r="F222" s="32">
        <v>1000</v>
      </c>
      <c r="G222" s="17"/>
      <c r="H222" s="17"/>
      <c r="I222" s="17"/>
      <c r="J222" s="17"/>
      <c r="K222" s="18"/>
      <c r="L222" s="17"/>
      <c r="M222" s="17"/>
      <c r="N222" s="17"/>
      <c r="O222" s="17"/>
    </row>
    <row r="223" spans="1:15" ht="409.5" hidden="1">
      <c r="A223" s="14">
        <v>3</v>
      </c>
      <c r="B223" s="15" t="s">
        <v>399</v>
      </c>
      <c r="C223" s="17" t="s">
        <v>400</v>
      </c>
      <c r="D223" s="17"/>
      <c r="E223" s="17" t="s">
        <v>62</v>
      </c>
      <c r="F223" s="20">
        <v>300</v>
      </c>
      <c r="G223" s="17"/>
      <c r="H223" s="17"/>
      <c r="I223" s="17"/>
      <c r="J223" s="17"/>
      <c r="K223" s="18"/>
      <c r="L223" s="17"/>
      <c r="M223" s="17"/>
      <c r="N223" s="17"/>
      <c r="O223" s="17"/>
    </row>
    <row r="224" spans="1:15" ht="51" hidden="1">
      <c r="A224" s="14">
        <v>4</v>
      </c>
      <c r="B224" s="15" t="s">
        <v>401</v>
      </c>
      <c r="C224" s="17" t="s">
        <v>402</v>
      </c>
      <c r="D224" s="17"/>
      <c r="E224" s="17" t="s">
        <v>62</v>
      </c>
      <c r="F224" s="20">
        <v>120</v>
      </c>
      <c r="G224" s="17"/>
      <c r="H224" s="17"/>
      <c r="I224" s="17"/>
      <c r="J224" s="17"/>
      <c r="K224" s="18"/>
      <c r="L224" s="17"/>
      <c r="M224" s="17"/>
      <c r="N224" s="17"/>
      <c r="O224" s="17"/>
    </row>
    <row r="225" spans="1:15" ht="15" customHeight="1" hidden="1">
      <c r="A225" s="197" t="s">
        <v>115</v>
      </c>
      <c r="B225" s="197"/>
      <c r="C225" s="197"/>
      <c r="D225" s="197"/>
      <c r="E225" s="197"/>
      <c r="F225" s="197"/>
      <c r="G225" s="197"/>
      <c r="H225" s="197"/>
      <c r="I225" s="197"/>
      <c r="J225" s="197"/>
      <c r="K225" s="197"/>
      <c r="L225" s="197"/>
      <c r="M225" s="17"/>
      <c r="N225" s="17"/>
      <c r="O225" s="17"/>
    </row>
    <row r="226" spans="1:15" ht="15" customHeight="1" hidden="1">
      <c r="A226" s="12" t="s">
        <v>403</v>
      </c>
      <c r="B226" s="202" t="s">
        <v>404</v>
      </c>
      <c r="C226" s="202"/>
      <c r="D226" s="202"/>
      <c r="E226" s="202"/>
      <c r="F226" s="202"/>
      <c r="G226" s="202"/>
      <c r="H226" s="202"/>
      <c r="I226" s="202"/>
      <c r="J226" s="202"/>
      <c r="K226" s="202"/>
      <c r="L226" s="13"/>
      <c r="M226" s="13"/>
      <c r="N226" s="13"/>
      <c r="O226" s="13"/>
    </row>
    <row r="227" spans="1:15" ht="12.75" customHeight="1" hidden="1">
      <c r="A227" s="197">
        <v>1</v>
      </c>
      <c r="B227" s="205" t="s">
        <v>405</v>
      </c>
      <c r="C227" s="206" t="s">
        <v>406</v>
      </c>
      <c r="D227" s="15" t="s">
        <v>407</v>
      </c>
      <c r="E227" s="15" t="s">
        <v>62</v>
      </c>
      <c r="F227" s="15">
        <v>120</v>
      </c>
      <c r="G227" s="17"/>
      <c r="H227" s="17"/>
      <c r="I227" s="17"/>
      <c r="J227" s="17"/>
      <c r="K227" s="18"/>
      <c r="L227" s="17"/>
      <c r="M227" s="17"/>
      <c r="N227" s="17"/>
      <c r="O227" s="17"/>
    </row>
    <row r="228" spans="1:15" ht="12.75" hidden="1">
      <c r="A228" s="197"/>
      <c r="B228" s="205"/>
      <c r="C228" s="206"/>
      <c r="D228" s="15" t="s">
        <v>408</v>
      </c>
      <c r="E228" s="15" t="s">
        <v>62</v>
      </c>
      <c r="F228" s="38">
        <v>120</v>
      </c>
      <c r="G228" s="17"/>
      <c r="H228" s="17"/>
      <c r="I228" s="17"/>
      <c r="J228" s="17"/>
      <c r="K228" s="18"/>
      <c r="L228" s="17"/>
      <c r="M228" s="17"/>
      <c r="N228" s="17"/>
      <c r="O228" s="17"/>
    </row>
    <row r="229" spans="1:15" ht="12.75" hidden="1">
      <c r="A229" s="197"/>
      <c r="B229" s="205"/>
      <c r="C229" s="206"/>
      <c r="D229" s="15" t="s">
        <v>409</v>
      </c>
      <c r="E229" s="15" t="s">
        <v>62</v>
      </c>
      <c r="F229" s="38">
        <v>120</v>
      </c>
      <c r="G229" s="17"/>
      <c r="H229" s="17"/>
      <c r="I229" s="17"/>
      <c r="J229" s="17"/>
      <c r="K229" s="18"/>
      <c r="L229" s="17"/>
      <c r="M229" s="17"/>
      <c r="N229" s="17"/>
      <c r="O229" s="17"/>
    </row>
    <row r="230" spans="1:15" ht="12.75" hidden="1">
      <c r="A230" s="197"/>
      <c r="B230" s="205"/>
      <c r="C230" s="206"/>
      <c r="D230" s="15" t="s">
        <v>410</v>
      </c>
      <c r="E230" s="15" t="s">
        <v>62</v>
      </c>
      <c r="F230" s="38">
        <v>150</v>
      </c>
      <c r="G230" s="17"/>
      <c r="H230" s="17"/>
      <c r="I230" s="17"/>
      <c r="J230" s="17"/>
      <c r="K230" s="18"/>
      <c r="L230" s="17"/>
      <c r="M230" s="17"/>
      <c r="N230" s="17"/>
      <c r="O230" s="17"/>
    </row>
    <row r="231" spans="1:15" ht="12.75" hidden="1">
      <c r="A231" s="197"/>
      <c r="B231" s="205"/>
      <c r="C231" s="206"/>
      <c r="D231" s="15" t="s">
        <v>411</v>
      </c>
      <c r="E231" s="15" t="s">
        <v>62</v>
      </c>
      <c r="F231" s="38">
        <v>150</v>
      </c>
      <c r="G231" s="17"/>
      <c r="H231" s="17"/>
      <c r="I231" s="17"/>
      <c r="J231" s="17"/>
      <c r="K231" s="18"/>
      <c r="L231" s="17"/>
      <c r="M231" s="17"/>
      <c r="N231" s="17"/>
      <c r="O231" s="17"/>
    </row>
    <row r="232" spans="1:15" ht="25.5" hidden="1">
      <c r="A232" s="197"/>
      <c r="B232" s="205"/>
      <c r="C232" s="206"/>
      <c r="D232" s="15" t="s">
        <v>412</v>
      </c>
      <c r="E232" s="15" t="s">
        <v>62</v>
      </c>
      <c r="F232" s="38">
        <v>30</v>
      </c>
      <c r="G232" s="17"/>
      <c r="H232" s="17"/>
      <c r="I232" s="17"/>
      <c r="J232" s="17"/>
      <c r="K232" s="18"/>
      <c r="L232" s="17"/>
      <c r="M232" s="17"/>
      <c r="N232" s="17"/>
      <c r="O232" s="17"/>
    </row>
    <row r="233" spans="1:15" ht="25.5" hidden="1">
      <c r="A233" s="14">
        <v>2</v>
      </c>
      <c r="B233" s="15" t="s">
        <v>413</v>
      </c>
      <c r="C233" s="19" t="s">
        <v>414</v>
      </c>
      <c r="D233" s="15" t="s">
        <v>415</v>
      </c>
      <c r="E233" s="15" t="s">
        <v>62</v>
      </c>
      <c r="F233" s="22">
        <v>15</v>
      </c>
      <c r="G233" s="17"/>
      <c r="H233" s="17"/>
      <c r="I233" s="17"/>
      <c r="J233" s="17"/>
      <c r="K233" s="18"/>
      <c r="L233" s="17"/>
      <c r="M233" s="17"/>
      <c r="N233" s="17"/>
      <c r="O233" s="17"/>
    </row>
    <row r="234" spans="1:15" ht="25.5" hidden="1">
      <c r="A234" s="14">
        <v>3</v>
      </c>
      <c r="B234" s="15" t="s">
        <v>413</v>
      </c>
      <c r="C234" s="19" t="s">
        <v>416</v>
      </c>
      <c r="D234" s="15" t="s">
        <v>417</v>
      </c>
      <c r="E234" s="15" t="s">
        <v>62</v>
      </c>
      <c r="F234" s="20">
        <v>60</v>
      </c>
      <c r="G234" s="17"/>
      <c r="H234" s="17"/>
      <c r="I234" s="17"/>
      <c r="J234" s="17"/>
      <c r="K234" s="18"/>
      <c r="L234" s="17"/>
      <c r="M234" s="17"/>
      <c r="N234" s="17"/>
      <c r="O234" s="17"/>
    </row>
    <row r="235" spans="1:15" ht="25.5" hidden="1">
      <c r="A235" s="14">
        <v>4</v>
      </c>
      <c r="B235" s="15" t="s">
        <v>418</v>
      </c>
      <c r="C235" s="19" t="s">
        <v>419</v>
      </c>
      <c r="D235" s="15"/>
      <c r="E235" s="15" t="s">
        <v>22</v>
      </c>
      <c r="F235" s="20">
        <v>60</v>
      </c>
      <c r="G235" s="17"/>
      <c r="H235" s="17"/>
      <c r="I235" s="17"/>
      <c r="J235" s="17"/>
      <c r="K235" s="18"/>
      <c r="L235" s="17"/>
      <c r="M235" s="17"/>
      <c r="N235" s="17"/>
      <c r="O235" s="17"/>
    </row>
    <row r="236" spans="1:15" ht="89.25" hidden="1">
      <c r="A236" s="14">
        <v>5</v>
      </c>
      <c r="B236" s="15" t="s">
        <v>420</v>
      </c>
      <c r="C236" s="19" t="s">
        <v>421</v>
      </c>
      <c r="D236" s="15" t="s">
        <v>422</v>
      </c>
      <c r="E236" s="15" t="s">
        <v>62</v>
      </c>
      <c r="F236" s="20">
        <v>60</v>
      </c>
      <c r="G236" s="17"/>
      <c r="H236" s="17"/>
      <c r="I236" s="17"/>
      <c r="J236" s="17"/>
      <c r="K236" s="18"/>
      <c r="L236" s="17"/>
      <c r="M236" s="17"/>
      <c r="N236" s="17"/>
      <c r="O236" s="17"/>
    </row>
    <row r="237" spans="1:15" ht="51" hidden="1">
      <c r="A237" s="14">
        <v>6</v>
      </c>
      <c r="B237" s="15" t="s">
        <v>423</v>
      </c>
      <c r="C237" s="19" t="s">
        <v>424</v>
      </c>
      <c r="D237" s="15"/>
      <c r="E237" s="15" t="s">
        <v>22</v>
      </c>
      <c r="F237" s="20">
        <v>225</v>
      </c>
      <c r="G237" s="17"/>
      <c r="H237" s="17"/>
      <c r="I237" s="17"/>
      <c r="J237" s="17"/>
      <c r="K237" s="18"/>
      <c r="L237" s="17"/>
      <c r="M237" s="17"/>
      <c r="N237" s="17"/>
      <c r="O237" s="17"/>
    </row>
    <row r="238" spans="1:15" ht="89.25" hidden="1">
      <c r="A238" s="14">
        <v>7</v>
      </c>
      <c r="B238" s="17" t="s">
        <v>425</v>
      </c>
      <c r="C238" s="33" t="s">
        <v>426</v>
      </c>
      <c r="D238" s="15"/>
      <c r="E238" s="15" t="s">
        <v>62</v>
      </c>
      <c r="F238" s="20">
        <v>100</v>
      </c>
      <c r="G238" s="17"/>
      <c r="H238" s="17"/>
      <c r="I238" s="17"/>
      <c r="J238" s="17"/>
      <c r="K238" s="18"/>
      <c r="L238" s="17"/>
      <c r="M238" s="17"/>
      <c r="N238" s="17"/>
      <c r="O238" s="17"/>
    </row>
    <row r="239" spans="1:15" ht="38.25" hidden="1">
      <c r="A239" s="14">
        <v>8</v>
      </c>
      <c r="B239" s="32" t="s">
        <v>427</v>
      </c>
      <c r="C239" s="17" t="s">
        <v>428</v>
      </c>
      <c r="D239" s="15"/>
      <c r="E239" s="15" t="s">
        <v>62</v>
      </c>
      <c r="F239" s="20">
        <v>200</v>
      </c>
      <c r="G239" s="17"/>
      <c r="H239" s="17"/>
      <c r="I239" s="17"/>
      <c r="J239" s="17"/>
      <c r="K239" s="18"/>
      <c r="L239" s="17"/>
      <c r="M239" s="17"/>
      <c r="N239" s="17"/>
      <c r="O239" s="17"/>
    </row>
    <row r="240" spans="1:15" ht="12.75" hidden="1">
      <c r="A240" s="14"/>
      <c r="B240" s="36" t="s">
        <v>429</v>
      </c>
      <c r="C240" s="19"/>
      <c r="D240" s="15"/>
      <c r="E240" s="15"/>
      <c r="F240" s="17"/>
      <c r="G240" s="17"/>
      <c r="H240" s="17"/>
      <c r="I240" s="17"/>
      <c r="J240" s="17"/>
      <c r="K240" s="18"/>
      <c r="L240" s="17"/>
      <c r="M240" s="17"/>
      <c r="N240" s="17"/>
      <c r="O240" s="17"/>
    </row>
    <row r="241" spans="1:15" ht="15" customHeight="1" hidden="1">
      <c r="A241" s="197" t="s">
        <v>115</v>
      </c>
      <c r="B241" s="197"/>
      <c r="C241" s="197"/>
      <c r="D241" s="197"/>
      <c r="E241" s="197"/>
      <c r="F241" s="197"/>
      <c r="G241" s="197"/>
      <c r="H241" s="197"/>
      <c r="I241" s="197"/>
      <c r="J241" s="197"/>
      <c r="K241" s="197"/>
      <c r="L241" s="197"/>
      <c r="M241" s="17"/>
      <c r="N241" s="17"/>
      <c r="O241" s="17"/>
    </row>
    <row r="242" spans="1:15" ht="15" customHeight="1" hidden="1">
      <c r="A242" s="12" t="s">
        <v>430</v>
      </c>
      <c r="B242" s="202" t="s">
        <v>431</v>
      </c>
      <c r="C242" s="202"/>
      <c r="D242" s="202"/>
      <c r="E242" s="202"/>
      <c r="F242" s="202"/>
      <c r="G242" s="202"/>
      <c r="H242" s="202"/>
      <c r="I242" s="202"/>
      <c r="J242" s="202"/>
      <c r="K242" s="202"/>
      <c r="L242" s="13"/>
      <c r="M242" s="13"/>
      <c r="N242" s="13"/>
      <c r="O242" s="13"/>
    </row>
    <row r="243" spans="1:15" ht="63.75" hidden="1">
      <c r="A243" s="14">
        <v>1</v>
      </c>
      <c r="B243" s="15" t="s">
        <v>432</v>
      </c>
      <c r="C243" s="19" t="s">
        <v>433</v>
      </c>
      <c r="D243" s="16"/>
      <c r="E243" s="19" t="s">
        <v>62</v>
      </c>
      <c r="F243" s="16">
        <v>300</v>
      </c>
      <c r="G243" s="16"/>
      <c r="H243" s="16"/>
      <c r="I243" s="16"/>
      <c r="J243" s="16"/>
      <c r="K243" s="39"/>
      <c r="L243" s="17"/>
      <c r="M243" s="17"/>
      <c r="N243" s="17"/>
      <c r="O243" s="17"/>
    </row>
    <row r="244" spans="1:15" ht="38.25" hidden="1">
      <c r="A244" s="14">
        <v>2</v>
      </c>
      <c r="B244" s="15" t="s">
        <v>434</v>
      </c>
      <c r="C244" s="15" t="s">
        <v>435</v>
      </c>
      <c r="D244" s="15"/>
      <c r="E244" s="15" t="s">
        <v>436</v>
      </c>
      <c r="F244" s="20">
        <v>600</v>
      </c>
      <c r="G244" s="17"/>
      <c r="H244" s="17"/>
      <c r="I244" s="17"/>
      <c r="J244" s="17"/>
      <c r="K244" s="18"/>
      <c r="L244" s="17"/>
      <c r="M244" s="17"/>
      <c r="N244" s="17"/>
      <c r="O244" s="17"/>
    </row>
    <row r="245" spans="1:15" ht="12.75" hidden="1">
      <c r="A245" s="14"/>
      <c r="B245" s="36" t="s">
        <v>429</v>
      </c>
      <c r="C245" s="15"/>
      <c r="D245" s="15"/>
      <c r="E245" s="15"/>
      <c r="F245" s="20"/>
      <c r="G245" s="17"/>
      <c r="H245" s="17"/>
      <c r="I245" s="17"/>
      <c r="J245" s="17"/>
      <c r="K245" s="18"/>
      <c r="L245" s="17"/>
      <c r="M245" s="17"/>
      <c r="N245" s="17"/>
      <c r="O245" s="17"/>
    </row>
    <row r="246" spans="1:15" ht="15" customHeight="1" hidden="1">
      <c r="A246" s="197" t="s">
        <v>115</v>
      </c>
      <c r="B246" s="197"/>
      <c r="C246" s="197"/>
      <c r="D246" s="197"/>
      <c r="E246" s="197"/>
      <c r="F246" s="197"/>
      <c r="G246" s="197"/>
      <c r="H246" s="197"/>
      <c r="I246" s="197"/>
      <c r="J246" s="197"/>
      <c r="K246" s="197"/>
      <c r="L246" s="197"/>
      <c r="M246" s="17"/>
      <c r="N246" s="17"/>
      <c r="O246" s="17"/>
    </row>
    <row r="247" spans="1:15" ht="15" customHeight="1" hidden="1">
      <c r="A247" s="12" t="s">
        <v>437</v>
      </c>
      <c r="B247" s="202" t="s">
        <v>438</v>
      </c>
      <c r="C247" s="202"/>
      <c r="D247" s="202"/>
      <c r="E247" s="202"/>
      <c r="F247" s="202"/>
      <c r="G247" s="202"/>
      <c r="H247" s="202"/>
      <c r="I247" s="202"/>
      <c r="J247" s="202"/>
      <c r="K247" s="202"/>
      <c r="L247" s="13"/>
      <c r="M247" s="13"/>
      <c r="N247" s="13"/>
      <c r="O247" s="13"/>
    </row>
    <row r="248" spans="1:15" ht="409.5" hidden="1">
      <c r="A248" s="16">
        <v>1</v>
      </c>
      <c r="B248" s="19" t="s">
        <v>439</v>
      </c>
      <c r="C248" s="19" t="s">
        <v>440</v>
      </c>
      <c r="D248" s="19"/>
      <c r="E248" s="19" t="s">
        <v>62</v>
      </c>
      <c r="F248" s="20">
        <v>50</v>
      </c>
      <c r="G248" s="20"/>
      <c r="H248" s="20"/>
      <c r="I248" s="20"/>
      <c r="J248" s="20"/>
      <c r="K248" s="21"/>
      <c r="L248" s="17"/>
      <c r="M248" s="17"/>
      <c r="N248" s="17"/>
      <c r="O248" s="17"/>
    </row>
    <row r="249" spans="1:15" ht="51" hidden="1">
      <c r="A249" s="40">
        <v>2</v>
      </c>
      <c r="B249" s="19" t="s">
        <v>441</v>
      </c>
      <c r="C249" s="19" t="s">
        <v>442</v>
      </c>
      <c r="D249" s="16"/>
      <c r="E249" s="19" t="s">
        <v>62</v>
      </c>
      <c r="F249" s="20">
        <v>40</v>
      </c>
      <c r="G249" s="16"/>
      <c r="H249" s="16"/>
      <c r="I249" s="16"/>
      <c r="J249" s="16"/>
      <c r="K249" s="39"/>
      <c r="L249" s="17"/>
      <c r="M249" s="17"/>
      <c r="N249" s="17"/>
      <c r="O249" s="17"/>
    </row>
    <row r="250" spans="1:15" ht="12.75" hidden="1">
      <c r="A250" s="40"/>
      <c r="B250" s="36" t="s">
        <v>429</v>
      </c>
      <c r="C250" s="19"/>
      <c r="D250" s="16"/>
      <c r="E250" s="19"/>
      <c r="F250" s="20"/>
      <c r="G250" s="16"/>
      <c r="H250" s="16"/>
      <c r="I250" s="16"/>
      <c r="J250" s="16"/>
      <c r="K250" s="39"/>
      <c r="L250" s="17"/>
      <c r="M250" s="17"/>
      <c r="N250" s="17"/>
      <c r="O250" s="17"/>
    </row>
    <row r="251" spans="1:15" ht="15" customHeight="1" hidden="1">
      <c r="A251" s="197" t="s">
        <v>115</v>
      </c>
      <c r="B251" s="197"/>
      <c r="C251" s="197"/>
      <c r="D251" s="197"/>
      <c r="E251" s="197"/>
      <c r="F251" s="197"/>
      <c r="G251" s="197"/>
      <c r="H251" s="197"/>
      <c r="I251" s="197"/>
      <c r="J251" s="197"/>
      <c r="K251" s="197"/>
      <c r="L251" s="197"/>
      <c r="M251" s="17"/>
      <c r="N251" s="17"/>
      <c r="O251" s="17"/>
    </row>
    <row r="252" spans="1:15" ht="15" customHeight="1" hidden="1">
      <c r="A252" s="12" t="s">
        <v>443</v>
      </c>
      <c r="B252" s="202" t="s">
        <v>444</v>
      </c>
      <c r="C252" s="202"/>
      <c r="D252" s="202"/>
      <c r="E252" s="202"/>
      <c r="F252" s="202"/>
      <c r="G252" s="202"/>
      <c r="H252" s="202"/>
      <c r="I252" s="202"/>
      <c r="J252" s="202"/>
      <c r="K252" s="202"/>
      <c r="L252" s="13"/>
      <c r="M252" s="13"/>
      <c r="N252" s="13"/>
      <c r="O252" s="13"/>
    </row>
    <row r="253" spans="1:15" ht="178.5" hidden="1">
      <c r="A253" s="14">
        <v>1</v>
      </c>
      <c r="B253" s="15" t="s">
        <v>445</v>
      </c>
      <c r="C253" s="41" t="s">
        <v>446</v>
      </c>
      <c r="D253" s="15"/>
      <c r="E253" s="15" t="s">
        <v>62</v>
      </c>
      <c r="F253" s="20">
        <v>1500</v>
      </c>
      <c r="G253" s="17"/>
      <c r="H253" s="17"/>
      <c r="I253" s="17"/>
      <c r="J253" s="17"/>
      <c r="K253" s="18"/>
      <c r="L253" s="17"/>
      <c r="M253" s="17"/>
      <c r="N253" s="17"/>
      <c r="O253" s="17"/>
    </row>
    <row r="254" spans="1:15" ht="25.5" hidden="1">
      <c r="A254" s="14">
        <v>2</v>
      </c>
      <c r="B254" s="15" t="s">
        <v>447</v>
      </c>
      <c r="C254" s="19" t="s">
        <v>448</v>
      </c>
      <c r="D254" s="15"/>
      <c r="E254" s="15" t="s">
        <v>62</v>
      </c>
      <c r="F254" s="20">
        <v>950</v>
      </c>
      <c r="G254" s="17"/>
      <c r="H254" s="17"/>
      <c r="I254" s="17"/>
      <c r="J254" s="17"/>
      <c r="K254" s="18"/>
      <c r="L254" s="17"/>
      <c r="M254" s="17"/>
      <c r="N254" s="17"/>
      <c r="O254" s="17"/>
    </row>
    <row r="255" spans="1:15" ht="51" hidden="1">
      <c r="A255" s="42">
        <v>3</v>
      </c>
      <c r="B255" s="22" t="s">
        <v>449</v>
      </c>
      <c r="C255" s="20" t="s">
        <v>450</v>
      </c>
      <c r="D255" s="22" t="s">
        <v>451</v>
      </c>
      <c r="E255" s="22" t="s">
        <v>62</v>
      </c>
      <c r="F255" s="22">
        <v>1100</v>
      </c>
      <c r="G255" s="17"/>
      <c r="H255" s="17"/>
      <c r="I255" s="17"/>
      <c r="J255" s="17"/>
      <c r="K255" s="18"/>
      <c r="L255" s="17"/>
      <c r="M255" s="17"/>
      <c r="N255" s="17"/>
      <c r="O255" s="17"/>
    </row>
    <row r="256" spans="1:15" ht="153" hidden="1">
      <c r="A256" s="14">
        <v>4</v>
      </c>
      <c r="B256" s="15" t="s">
        <v>452</v>
      </c>
      <c r="C256" s="15" t="s">
        <v>453</v>
      </c>
      <c r="D256" s="16"/>
      <c r="E256" s="19" t="s">
        <v>62</v>
      </c>
      <c r="F256" s="20">
        <v>1100</v>
      </c>
      <c r="G256" s="20"/>
      <c r="H256" s="20"/>
      <c r="I256" s="20"/>
      <c r="J256" s="20"/>
      <c r="K256" s="21"/>
      <c r="L256" s="17"/>
      <c r="M256" s="17"/>
      <c r="N256" s="17"/>
      <c r="O256" s="17"/>
    </row>
    <row r="257" spans="1:15" ht="165.75" hidden="1">
      <c r="A257" s="40">
        <v>5</v>
      </c>
      <c r="B257" s="20" t="s">
        <v>454</v>
      </c>
      <c r="C257" s="20" t="s">
        <v>455</v>
      </c>
      <c r="D257" s="20"/>
      <c r="E257" s="20" t="s">
        <v>62</v>
      </c>
      <c r="F257" s="20">
        <v>3400</v>
      </c>
      <c r="G257" s="17"/>
      <c r="H257" s="17"/>
      <c r="I257" s="17"/>
      <c r="J257" s="17"/>
      <c r="K257" s="18"/>
      <c r="L257" s="17"/>
      <c r="M257" s="17"/>
      <c r="N257" s="17"/>
      <c r="O257" s="17"/>
    </row>
    <row r="258" spans="1:15" ht="15" customHeight="1" hidden="1">
      <c r="A258" s="197" t="s">
        <v>115</v>
      </c>
      <c r="B258" s="197"/>
      <c r="C258" s="197"/>
      <c r="D258" s="197"/>
      <c r="E258" s="197"/>
      <c r="F258" s="197"/>
      <c r="G258" s="197"/>
      <c r="H258" s="197"/>
      <c r="I258" s="197"/>
      <c r="J258" s="197"/>
      <c r="K258" s="197"/>
      <c r="L258" s="197"/>
      <c r="M258" s="17"/>
      <c r="N258" s="17"/>
      <c r="O258" s="17"/>
    </row>
    <row r="259" spans="1:15" ht="15" customHeight="1" hidden="1">
      <c r="A259" s="12" t="s">
        <v>456</v>
      </c>
      <c r="B259" s="202" t="s">
        <v>457</v>
      </c>
      <c r="C259" s="202"/>
      <c r="D259" s="202"/>
      <c r="E259" s="202"/>
      <c r="F259" s="202"/>
      <c r="G259" s="202"/>
      <c r="H259" s="202"/>
      <c r="I259" s="202"/>
      <c r="J259" s="202"/>
      <c r="K259" s="202"/>
      <c r="L259" s="13"/>
      <c r="M259" s="13"/>
      <c r="N259" s="13"/>
      <c r="O259" s="13"/>
    </row>
    <row r="260" spans="1:15" ht="409.5" hidden="1">
      <c r="A260" s="16">
        <v>1</v>
      </c>
      <c r="B260" s="19" t="s">
        <v>458</v>
      </c>
      <c r="C260" s="19" t="s">
        <v>459</v>
      </c>
      <c r="D260" s="16"/>
      <c r="E260" s="19" t="s">
        <v>62</v>
      </c>
      <c r="F260" s="20">
        <v>1800</v>
      </c>
      <c r="G260" s="24"/>
      <c r="H260" s="24"/>
      <c r="I260" s="24"/>
      <c r="J260" s="20"/>
      <c r="K260" s="21"/>
      <c r="L260" s="17"/>
      <c r="M260" s="17"/>
      <c r="N260" s="17"/>
      <c r="O260" s="17"/>
    </row>
    <row r="261" spans="1:15" ht="12.75" hidden="1">
      <c r="A261" s="16"/>
      <c r="B261" s="36" t="s">
        <v>429</v>
      </c>
      <c r="C261" s="19"/>
      <c r="D261" s="16"/>
      <c r="E261" s="19"/>
      <c r="F261" s="20"/>
      <c r="G261" s="24"/>
      <c r="H261" s="24"/>
      <c r="I261" s="24"/>
      <c r="J261" s="20"/>
      <c r="K261" s="21"/>
      <c r="L261" s="17"/>
      <c r="M261" s="17"/>
      <c r="N261" s="17"/>
      <c r="O261" s="17"/>
    </row>
    <row r="262" spans="1:15" ht="15" customHeight="1" hidden="1">
      <c r="A262" s="197" t="s">
        <v>115</v>
      </c>
      <c r="B262" s="197"/>
      <c r="C262" s="197"/>
      <c r="D262" s="197"/>
      <c r="E262" s="197"/>
      <c r="F262" s="197"/>
      <c r="G262" s="197"/>
      <c r="H262" s="197"/>
      <c r="I262" s="197"/>
      <c r="J262" s="197"/>
      <c r="K262" s="197"/>
      <c r="L262" s="197"/>
      <c r="M262" s="17"/>
      <c r="N262" s="17"/>
      <c r="O262" s="17"/>
    </row>
    <row r="263" spans="1:15" ht="15" customHeight="1" hidden="1">
      <c r="A263" s="12" t="s">
        <v>460</v>
      </c>
      <c r="B263" s="202" t="s">
        <v>461</v>
      </c>
      <c r="C263" s="202"/>
      <c r="D263" s="202"/>
      <c r="E263" s="202"/>
      <c r="F263" s="202"/>
      <c r="G263" s="202"/>
      <c r="H263" s="202"/>
      <c r="I263" s="202"/>
      <c r="J263" s="202"/>
      <c r="K263" s="202"/>
      <c r="L263" s="13"/>
      <c r="M263" s="13"/>
      <c r="N263" s="13"/>
      <c r="O263" s="13"/>
    </row>
    <row r="264" spans="1:15" ht="51" hidden="1">
      <c r="A264" s="14">
        <v>1</v>
      </c>
      <c r="B264" s="15" t="s">
        <v>462</v>
      </c>
      <c r="C264" s="19" t="s">
        <v>463</v>
      </c>
      <c r="D264" s="15" t="s">
        <v>464</v>
      </c>
      <c r="E264" s="15" t="s">
        <v>62</v>
      </c>
      <c r="F264" s="17">
        <v>1000</v>
      </c>
      <c r="G264" s="17"/>
      <c r="H264" s="17"/>
      <c r="I264" s="17"/>
      <c r="J264" s="17"/>
      <c r="K264" s="18"/>
      <c r="L264" s="17"/>
      <c r="M264" s="17"/>
      <c r="N264" s="17"/>
      <c r="O264" s="17"/>
    </row>
    <row r="265" spans="1:15" ht="25.5" hidden="1">
      <c r="A265" s="14">
        <v>2</v>
      </c>
      <c r="B265" s="15" t="s">
        <v>465</v>
      </c>
      <c r="C265" s="19" t="s">
        <v>466</v>
      </c>
      <c r="D265" s="15"/>
      <c r="E265" s="15" t="s">
        <v>62</v>
      </c>
      <c r="F265" s="17">
        <v>4000</v>
      </c>
      <c r="G265" s="17"/>
      <c r="H265" s="17"/>
      <c r="I265" s="17"/>
      <c r="J265" s="17"/>
      <c r="K265" s="18"/>
      <c r="L265" s="17"/>
      <c r="M265" s="17"/>
      <c r="N265" s="17"/>
      <c r="O265" s="17"/>
    </row>
    <row r="266" spans="1:15" ht="38.25" hidden="1">
      <c r="A266" s="14">
        <v>3</v>
      </c>
      <c r="B266" s="15" t="s">
        <v>467</v>
      </c>
      <c r="C266" s="19" t="s">
        <v>468</v>
      </c>
      <c r="D266" s="15" t="s">
        <v>469</v>
      </c>
      <c r="E266" s="15" t="s">
        <v>62</v>
      </c>
      <c r="F266" s="17">
        <v>7000</v>
      </c>
      <c r="G266" s="17"/>
      <c r="H266" s="17"/>
      <c r="I266" s="17"/>
      <c r="J266" s="17"/>
      <c r="K266" s="18"/>
      <c r="L266" s="17"/>
      <c r="M266" s="17"/>
      <c r="N266" s="17"/>
      <c r="O266" s="17"/>
    </row>
    <row r="267" spans="1:15" ht="409.5" hidden="1">
      <c r="A267" s="14">
        <v>4</v>
      </c>
      <c r="B267" s="15" t="s">
        <v>470</v>
      </c>
      <c r="C267" s="19" t="s">
        <v>471</v>
      </c>
      <c r="D267" s="15"/>
      <c r="E267" s="15" t="s">
        <v>472</v>
      </c>
      <c r="F267" s="17">
        <v>6000</v>
      </c>
      <c r="G267" s="17"/>
      <c r="H267" s="17"/>
      <c r="I267" s="17"/>
      <c r="J267" s="17"/>
      <c r="K267" s="18"/>
      <c r="L267" s="17"/>
      <c r="M267" s="17"/>
      <c r="N267" s="17"/>
      <c r="O267" s="17"/>
    </row>
    <row r="268" spans="1:15" ht="409.5" hidden="1">
      <c r="A268" s="14">
        <v>5</v>
      </c>
      <c r="B268" s="15" t="s">
        <v>473</v>
      </c>
      <c r="C268" s="19" t="s">
        <v>474</v>
      </c>
      <c r="D268" s="15" t="s">
        <v>475</v>
      </c>
      <c r="E268" s="15" t="s">
        <v>472</v>
      </c>
      <c r="F268" s="17">
        <v>3000</v>
      </c>
      <c r="G268" s="17"/>
      <c r="H268" s="17"/>
      <c r="I268" s="17"/>
      <c r="J268" s="17"/>
      <c r="K268" s="18"/>
      <c r="L268" s="17"/>
      <c r="M268" s="17"/>
      <c r="N268" s="17"/>
      <c r="O268" s="17"/>
    </row>
    <row r="269" spans="1:15" ht="51" hidden="1">
      <c r="A269" s="14">
        <v>6</v>
      </c>
      <c r="B269" s="19" t="s">
        <v>476</v>
      </c>
      <c r="C269" s="19" t="s">
        <v>477</v>
      </c>
      <c r="D269" s="31"/>
      <c r="E269" s="19"/>
      <c r="F269" s="15">
        <v>3000</v>
      </c>
      <c r="G269" s="15"/>
      <c r="H269" s="15"/>
      <c r="I269" s="15"/>
      <c r="J269" s="15"/>
      <c r="K269" s="27"/>
      <c r="L269" s="17"/>
      <c r="M269" s="17"/>
      <c r="N269" s="17"/>
      <c r="O269" s="17"/>
    </row>
    <row r="270" spans="1:15" ht="51" hidden="1">
      <c r="A270" s="14">
        <v>7</v>
      </c>
      <c r="B270" s="19" t="s">
        <v>478</v>
      </c>
      <c r="C270" s="19" t="s">
        <v>479</v>
      </c>
      <c r="D270" s="31"/>
      <c r="E270" s="19"/>
      <c r="F270" s="15">
        <v>3000</v>
      </c>
      <c r="G270" s="15"/>
      <c r="H270" s="15"/>
      <c r="I270" s="15"/>
      <c r="J270" s="15"/>
      <c r="K270" s="27"/>
      <c r="L270" s="17"/>
      <c r="M270" s="17"/>
      <c r="N270" s="17"/>
      <c r="O270" s="17"/>
    </row>
    <row r="271" spans="1:15" ht="25.5" hidden="1">
      <c r="A271" s="14">
        <v>8</v>
      </c>
      <c r="B271" s="19" t="s">
        <v>480</v>
      </c>
      <c r="C271" s="19" t="s">
        <v>481</v>
      </c>
      <c r="D271" s="19" t="s">
        <v>482</v>
      </c>
      <c r="E271" s="19" t="s">
        <v>62</v>
      </c>
      <c r="F271" s="20">
        <v>800</v>
      </c>
      <c r="G271" s="19"/>
      <c r="H271" s="19"/>
      <c r="I271" s="19"/>
      <c r="J271" s="15"/>
      <c r="K271" s="27"/>
      <c r="L271" s="17"/>
      <c r="M271" s="17"/>
      <c r="N271" s="17"/>
      <c r="O271" s="17"/>
    </row>
    <row r="272" spans="1:15" ht="25.5" hidden="1">
      <c r="A272" s="14">
        <v>9</v>
      </c>
      <c r="B272" s="19" t="s">
        <v>483</v>
      </c>
      <c r="C272" s="19" t="s">
        <v>484</v>
      </c>
      <c r="D272" s="19" t="s">
        <v>482</v>
      </c>
      <c r="E272" s="19" t="s">
        <v>62</v>
      </c>
      <c r="F272" s="20">
        <v>800</v>
      </c>
      <c r="G272" s="19"/>
      <c r="H272" s="19"/>
      <c r="I272" s="19"/>
      <c r="J272" s="15"/>
      <c r="K272" s="27"/>
      <c r="L272" s="17"/>
      <c r="M272" s="17"/>
      <c r="N272" s="17"/>
      <c r="O272" s="17"/>
    </row>
    <row r="273" spans="1:15" ht="15" customHeight="1" hidden="1">
      <c r="A273" s="14"/>
      <c r="B273" s="204" t="s">
        <v>485</v>
      </c>
      <c r="C273" s="204"/>
      <c r="D273" s="204"/>
      <c r="E273" s="204"/>
      <c r="F273" s="204"/>
      <c r="G273" s="204"/>
      <c r="H273" s="204"/>
      <c r="I273" s="204"/>
      <c r="J273" s="204"/>
      <c r="K273" s="204"/>
      <c r="L273" s="17"/>
      <c r="M273" s="17"/>
      <c r="N273" s="17"/>
      <c r="O273" s="17"/>
    </row>
    <row r="274" spans="1:15" ht="15" customHeight="1" hidden="1">
      <c r="A274" s="197" t="s">
        <v>115</v>
      </c>
      <c r="B274" s="197"/>
      <c r="C274" s="197"/>
      <c r="D274" s="197"/>
      <c r="E274" s="197"/>
      <c r="F274" s="197"/>
      <c r="G274" s="197"/>
      <c r="H274" s="197"/>
      <c r="I274" s="197"/>
      <c r="J274" s="197"/>
      <c r="K274" s="197"/>
      <c r="L274" s="197"/>
      <c r="M274" s="17"/>
      <c r="N274" s="17"/>
      <c r="O274" s="17"/>
    </row>
    <row r="275" spans="1:15" ht="15" customHeight="1" hidden="1">
      <c r="A275" s="12" t="s">
        <v>486</v>
      </c>
      <c r="B275" s="202" t="s">
        <v>487</v>
      </c>
      <c r="C275" s="202"/>
      <c r="D275" s="202"/>
      <c r="E275" s="202"/>
      <c r="F275" s="202"/>
      <c r="G275" s="202"/>
      <c r="H275" s="202"/>
      <c r="I275" s="202"/>
      <c r="J275" s="202"/>
      <c r="K275" s="202"/>
      <c r="L275" s="13"/>
      <c r="M275" s="13"/>
      <c r="N275" s="13"/>
      <c r="O275" s="13"/>
    </row>
    <row r="276" spans="1:15" ht="89.25" hidden="1">
      <c r="A276" s="14">
        <v>1</v>
      </c>
      <c r="B276" s="15" t="s">
        <v>488</v>
      </c>
      <c r="C276" s="15" t="s">
        <v>489</v>
      </c>
      <c r="D276" s="15" t="s">
        <v>490</v>
      </c>
      <c r="E276" s="15" t="s">
        <v>62</v>
      </c>
      <c r="F276" s="20">
        <v>300</v>
      </c>
      <c r="G276" s="20"/>
      <c r="H276" s="20"/>
      <c r="I276" s="20"/>
      <c r="J276" s="20"/>
      <c r="K276" s="21"/>
      <c r="L276" s="17"/>
      <c r="M276" s="17"/>
      <c r="N276" s="17"/>
      <c r="O276" s="17"/>
    </row>
    <row r="277" spans="1:15" ht="15" customHeight="1" hidden="1">
      <c r="A277" s="197" t="s">
        <v>115</v>
      </c>
      <c r="B277" s="197"/>
      <c r="C277" s="197"/>
      <c r="D277" s="197"/>
      <c r="E277" s="197"/>
      <c r="F277" s="197"/>
      <c r="G277" s="197"/>
      <c r="H277" s="197"/>
      <c r="I277" s="197"/>
      <c r="J277" s="197"/>
      <c r="K277" s="197"/>
      <c r="L277" s="197"/>
      <c r="M277" s="17"/>
      <c r="N277" s="17"/>
      <c r="O277" s="17"/>
    </row>
    <row r="278" spans="1:15" ht="15" customHeight="1">
      <c r="A278" s="12" t="s">
        <v>491</v>
      </c>
      <c r="B278" s="202" t="s">
        <v>492</v>
      </c>
      <c r="C278" s="202"/>
      <c r="D278" s="202"/>
      <c r="E278" s="202"/>
      <c r="F278" s="202"/>
      <c r="G278" s="202"/>
      <c r="H278" s="202"/>
      <c r="I278" s="202"/>
      <c r="J278" s="202"/>
      <c r="K278" s="202"/>
      <c r="L278" s="13"/>
      <c r="M278" s="13"/>
      <c r="N278" s="13"/>
      <c r="O278" s="13"/>
    </row>
    <row r="279" spans="1:15" ht="127.5">
      <c r="A279" s="16">
        <v>1</v>
      </c>
      <c r="B279" s="19" t="s">
        <v>493</v>
      </c>
      <c r="C279" s="19" t="s">
        <v>494</v>
      </c>
      <c r="D279" s="19" t="s">
        <v>495</v>
      </c>
      <c r="E279" s="19" t="s">
        <v>62</v>
      </c>
      <c r="F279" s="20">
        <v>60</v>
      </c>
      <c r="G279" s="17" t="s">
        <v>496</v>
      </c>
      <c r="H279" s="19" t="s">
        <v>494</v>
      </c>
      <c r="I279" s="43" t="s">
        <v>497</v>
      </c>
      <c r="J279" s="17" t="s">
        <v>498</v>
      </c>
      <c r="K279" s="18">
        <v>4.94</v>
      </c>
      <c r="L279" s="17">
        <f>K279*1</f>
        <v>4.94</v>
      </c>
      <c r="M279" s="17">
        <f>K279*F279</f>
        <v>296.40000000000003</v>
      </c>
      <c r="N279" s="17">
        <f>M279*1.12</f>
        <v>331.9680000000001</v>
      </c>
      <c r="O279" s="17"/>
    </row>
    <row r="280" spans="1:15" ht="165.75">
      <c r="A280" s="16">
        <v>2</v>
      </c>
      <c r="B280" s="19" t="s">
        <v>499</v>
      </c>
      <c r="C280" s="19" t="s">
        <v>500</v>
      </c>
      <c r="D280" s="19" t="s">
        <v>501</v>
      </c>
      <c r="E280" s="19" t="s">
        <v>62</v>
      </c>
      <c r="F280" s="20">
        <v>15</v>
      </c>
      <c r="G280" s="17" t="s">
        <v>502</v>
      </c>
      <c r="H280" s="19" t="s">
        <v>503</v>
      </c>
      <c r="I280" s="43" t="s">
        <v>504</v>
      </c>
      <c r="J280" s="17" t="s">
        <v>505</v>
      </c>
      <c r="K280" s="18">
        <v>0.55</v>
      </c>
      <c r="L280" s="17">
        <f>K280*1</f>
        <v>0.55</v>
      </c>
      <c r="M280" s="17">
        <f>K280*F280</f>
        <v>8.25</v>
      </c>
      <c r="N280" s="17">
        <f>M280*1.12</f>
        <v>9.24</v>
      </c>
      <c r="O280" s="17"/>
    </row>
    <row r="281" spans="1:15" ht="15" customHeight="1">
      <c r="A281" s="203" t="s">
        <v>115</v>
      </c>
      <c r="B281" s="203"/>
      <c r="C281" s="203"/>
      <c r="D281" s="203"/>
      <c r="E281" s="203"/>
      <c r="F281" s="203"/>
      <c r="G281" s="203"/>
      <c r="H281" s="203"/>
      <c r="I281" s="203"/>
      <c r="J281" s="203"/>
      <c r="K281" s="203"/>
      <c r="L281" s="203"/>
      <c r="M281" s="17">
        <f>SUM(M279:M280)</f>
        <v>304.65000000000003</v>
      </c>
      <c r="N281" s="17">
        <f>SUM(N279:N280)</f>
        <v>341.2080000000001</v>
      </c>
      <c r="O281" s="17"/>
    </row>
    <row r="282" spans="1:15" ht="15" customHeight="1" hidden="1">
      <c r="A282" s="44" t="s">
        <v>506</v>
      </c>
      <c r="B282" s="201" t="s">
        <v>507</v>
      </c>
      <c r="C282" s="201"/>
      <c r="D282" s="201"/>
      <c r="E282" s="201"/>
      <c r="F282" s="201"/>
      <c r="G282" s="201"/>
      <c r="H282" s="201"/>
      <c r="I282" s="201"/>
      <c r="J282" s="201"/>
      <c r="K282" s="201"/>
      <c r="L282" s="13"/>
      <c r="M282" s="13"/>
      <c r="N282" s="13"/>
      <c r="O282" s="13"/>
    </row>
    <row r="283" spans="1:15" ht="12.75" hidden="1">
      <c r="A283" s="14">
        <v>1</v>
      </c>
      <c r="B283" s="19" t="s">
        <v>508</v>
      </c>
      <c r="C283" s="19" t="s">
        <v>509</v>
      </c>
      <c r="D283" s="45"/>
      <c r="E283" s="19" t="s">
        <v>62</v>
      </c>
      <c r="F283" s="20">
        <v>350</v>
      </c>
      <c r="G283" s="20"/>
      <c r="H283" s="20"/>
      <c r="I283" s="20"/>
      <c r="J283" s="20"/>
      <c r="K283" s="21"/>
      <c r="L283" s="17"/>
      <c r="M283" s="17"/>
      <c r="N283" s="17"/>
      <c r="O283" s="17"/>
    </row>
    <row r="284" spans="1:15" ht="25.5" hidden="1">
      <c r="A284" s="42">
        <v>2</v>
      </c>
      <c r="B284" s="22" t="s">
        <v>510</v>
      </c>
      <c r="C284" s="22" t="s">
        <v>511</v>
      </c>
      <c r="D284" s="22"/>
      <c r="E284" s="22" t="s">
        <v>62</v>
      </c>
      <c r="F284" s="20">
        <v>410</v>
      </c>
      <c r="G284" s="20"/>
      <c r="H284" s="20"/>
      <c r="I284" s="20"/>
      <c r="J284" s="20"/>
      <c r="K284" s="21"/>
      <c r="L284" s="17"/>
      <c r="M284" s="17"/>
      <c r="N284" s="17"/>
      <c r="O284" s="17"/>
    </row>
    <row r="285" spans="1:15" ht="12.75" hidden="1">
      <c r="A285" s="42">
        <v>3</v>
      </c>
      <c r="B285" s="22" t="s">
        <v>510</v>
      </c>
      <c r="C285" s="22" t="s">
        <v>512</v>
      </c>
      <c r="D285" s="22"/>
      <c r="E285" s="22" t="s">
        <v>62</v>
      </c>
      <c r="F285" s="20">
        <v>250</v>
      </c>
      <c r="G285" s="20"/>
      <c r="H285" s="20"/>
      <c r="I285" s="20"/>
      <c r="J285" s="20"/>
      <c r="K285" s="21"/>
      <c r="L285" s="17"/>
      <c r="M285" s="17"/>
      <c r="N285" s="17"/>
      <c r="O285" s="17"/>
    </row>
    <row r="286" spans="1:15" ht="15" customHeight="1" hidden="1">
      <c r="A286" s="197" t="s">
        <v>115</v>
      </c>
      <c r="B286" s="197"/>
      <c r="C286" s="197"/>
      <c r="D286" s="197"/>
      <c r="E286" s="197"/>
      <c r="F286" s="197"/>
      <c r="G286" s="197"/>
      <c r="H286" s="197"/>
      <c r="I286" s="197"/>
      <c r="J286" s="197"/>
      <c r="K286" s="197"/>
      <c r="L286" s="197"/>
      <c r="M286" s="17"/>
      <c r="N286" s="17"/>
      <c r="O286" s="17"/>
    </row>
    <row r="287" spans="1:15" ht="15" customHeight="1" hidden="1">
      <c r="A287" s="44" t="s">
        <v>513</v>
      </c>
      <c r="B287" s="201" t="s">
        <v>514</v>
      </c>
      <c r="C287" s="201"/>
      <c r="D287" s="201"/>
      <c r="E287" s="201"/>
      <c r="F287" s="201"/>
      <c r="G287" s="201"/>
      <c r="H287" s="201"/>
      <c r="I287" s="201"/>
      <c r="J287" s="201"/>
      <c r="K287" s="201"/>
      <c r="L287" s="13"/>
      <c r="M287" s="13"/>
      <c r="N287" s="13"/>
      <c r="O287" s="13"/>
    </row>
    <row r="288" spans="1:15" ht="89.25" hidden="1">
      <c r="A288" s="16">
        <v>1</v>
      </c>
      <c r="B288" s="19" t="s">
        <v>515</v>
      </c>
      <c r="C288" s="19" t="s">
        <v>516</v>
      </c>
      <c r="D288" s="19" t="s">
        <v>517</v>
      </c>
      <c r="E288" s="19" t="s">
        <v>62</v>
      </c>
      <c r="F288" s="19">
        <v>160</v>
      </c>
      <c r="G288" s="20"/>
      <c r="H288" s="20"/>
      <c r="I288" s="20"/>
      <c r="J288" s="20"/>
      <c r="K288" s="21"/>
      <c r="L288" s="17"/>
      <c r="M288" s="17"/>
      <c r="N288" s="17"/>
      <c r="O288" s="17"/>
    </row>
    <row r="289" spans="1:15" ht="89.25" hidden="1">
      <c r="A289" s="16">
        <v>2</v>
      </c>
      <c r="B289" s="19" t="s">
        <v>515</v>
      </c>
      <c r="C289" s="19" t="s">
        <v>516</v>
      </c>
      <c r="D289" s="19" t="s">
        <v>518</v>
      </c>
      <c r="E289" s="19" t="s">
        <v>62</v>
      </c>
      <c r="F289" s="19">
        <v>15</v>
      </c>
      <c r="G289" s="20"/>
      <c r="H289" s="20"/>
      <c r="I289" s="20"/>
      <c r="J289" s="20"/>
      <c r="K289" s="21"/>
      <c r="L289" s="17"/>
      <c r="M289" s="17"/>
      <c r="N289" s="17"/>
      <c r="O289" s="17"/>
    </row>
    <row r="290" spans="1:15" ht="15" customHeight="1" hidden="1">
      <c r="A290" s="16"/>
      <c r="B290" s="199" t="s">
        <v>519</v>
      </c>
      <c r="C290" s="199"/>
      <c r="D290" s="199"/>
      <c r="E290" s="199"/>
      <c r="F290" s="199"/>
      <c r="G290" s="199"/>
      <c r="H290" s="199"/>
      <c r="I290" s="199"/>
      <c r="J290" s="199"/>
      <c r="K290" s="199"/>
      <c r="L290" s="17"/>
      <c r="M290" s="17"/>
      <c r="N290" s="17"/>
      <c r="O290" s="17"/>
    </row>
    <row r="291" spans="1:15" ht="15" customHeight="1" hidden="1">
      <c r="A291" s="197" t="s">
        <v>115</v>
      </c>
      <c r="B291" s="197"/>
      <c r="C291" s="197"/>
      <c r="D291" s="197"/>
      <c r="E291" s="197"/>
      <c r="F291" s="197"/>
      <c r="G291" s="197"/>
      <c r="H291" s="197"/>
      <c r="I291" s="197"/>
      <c r="J291" s="197"/>
      <c r="K291" s="197"/>
      <c r="L291" s="197"/>
      <c r="M291" s="17"/>
      <c r="N291" s="17"/>
      <c r="O291" s="17"/>
    </row>
    <row r="292" spans="1:15" ht="15" customHeight="1" hidden="1">
      <c r="A292" s="12" t="s">
        <v>520</v>
      </c>
      <c r="B292" s="202" t="s">
        <v>521</v>
      </c>
      <c r="C292" s="202"/>
      <c r="D292" s="202"/>
      <c r="E292" s="202"/>
      <c r="F292" s="202"/>
      <c r="G292" s="202"/>
      <c r="H292" s="202"/>
      <c r="I292" s="202"/>
      <c r="J292" s="202"/>
      <c r="K292" s="202"/>
      <c r="L292" s="13"/>
      <c r="M292" s="13"/>
      <c r="N292" s="13"/>
      <c r="O292" s="13"/>
    </row>
    <row r="293" spans="1:15" ht="38.25" hidden="1">
      <c r="A293" s="14">
        <v>1</v>
      </c>
      <c r="B293" s="15" t="s">
        <v>522</v>
      </c>
      <c r="C293" s="19" t="s">
        <v>523</v>
      </c>
      <c r="D293" s="15" t="s">
        <v>524</v>
      </c>
      <c r="E293" s="15" t="s">
        <v>161</v>
      </c>
      <c r="F293" s="15">
        <v>12000</v>
      </c>
      <c r="G293" s="46"/>
      <c r="H293" s="46"/>
      <c r="I293" s="46"/>
      <c r="J293" s="46"/>
      <c r="K293" s="18"/>
      <c r="L293" s="17"/>
      <c r="M293" s="17"/>
      <c r="N293" s="17"/>
      <c r="O293" s="17"/>
    </row>
    <row r="294" spans="1:15" ht="38.25" hidden="1">
      <c r="A294" s="14">
        <v>2</v>
      </c>
      <c r="B294" s="15" t="s">
        <v>525</v>
      </c>
      <c r="C294" s="19"/>
      <c r="D294" s="15" t="s">
        <v>526</v>
      </c>
      <c r="E294" s="15" t="s">
        <v>161</v>
      </c>
      <c r="F294" s="15">
        <v>6000</v>
      </c>
      <c r="G294" s="46"/>
      <c r="H294" s="46"/>
      <c r="I294" s="46"/>
      <c r="J294" s="46"/>
      <c r="K294" s="18"/>
      <c r="L294" s="17"/>
      <c r="M294" s="17"/>
      <c r="N294" s="17"/>
      <c r="O294" s="17"/>
    </row>
    <row r="295" spans="1:15" ht="38.25" hidden="1">
      <c r="A295" s="14">
        <v>3</v>
      </c>
      <c r="B295" s="15" t="s">
        <v>525</v>
      </c>
      <c r="C295" s="19"/>
      <c r="D295" s="15" t="s">
        <v>527</v>
      </c>
      <c r="E295" s="15" t="s">
        <v>62</v>
      </c>
      <c r="F295" s="15">
        <v>6000</v>
      </c>
      <c r="G295" s="46"/>
      <c r="H295" s="46"/>
      <c r="I295" s="46"/>
      <c r="J295" s="46"/>
      <c r="K295" s="39"/>
      <c r="L295" s="17"/>
      <c r="M295" s="17"/>
      <c r="N295" s="17"/>
      <c r="O295" s="17"/>
    </row>
    <row r="296" spans="1:15" ht="15" customHeight="1" hidden="1">
      <c r="A296" s="14"/>
      <c r="B296" s="199" t="s">
        <v>528</v>
      </c>
      <c r="C296" s="199"/>
      <c r="D296" s="199"/>
      <c r="E296" s="199"/>
      <c r="F296" s="199"/>
      <c r="G296" s="199"/>
      <c r="H296" s="199"/>
      <c r="I296" s="199"/>
      <c r="J296" s="199"/>
      <c r="K296" s="199"/>
      <c r="L296" s="17"/>
      <c r="M296" s="17"/>
      <c r="N296" s="17"/>
      <c r="O296" s="17"/>
    </row>
    <row r="297" spans="1:15" ht="15" customHeight="1" hidden="1">
      <c r="A297" s="197" t="s">
        <v>115</v>
      </c>
      <c r="B297" s="197"/>
      <c r="C297" s="197"/>
      <c r="D297" s="197"/>
      <c r="E297" s="197"/>
      <c r="F297" s="197"/>
      <c r="G297" s="197"/>
      <c r="H297" s="197"/>
      <c r="I297" s="197"/>
      <c r="J297" s="197"/>
      <c r="K297" s="197"/>
      <c r="L297" s="197"/>
      <c r="M297" s="17"/>
      <c r="N297" s="17"/>
      <c r="O297" s="17"/>
    </row>
    <row r="298" spans="1:15" ht="15" customHeight="1" hidden="1">
      <c r="A298" s="44" t="s">
        <v>529</v>
      </c>
      <c r="B298" s="201" t="s">
        <v>530</v>
      </c>
      <c r="C298" s="201"/>
      <c r="D298" s="201"/>
      <c r="E298" s="201"/>
      <c r="F298" s="201"/>
      <c r="G298" s="201"/>
      <c r="H298" s="201"/>
      <c r="I298" s="201"/>
      <c r="J298" s="201"/>
      <c r="K298" s="201"/>
      <c r="L298" s="13"/>
      <c r="M298" s="13"/>
      <c r="N298" s="13"/>
      <c r="O298" s="13"/>
    </row>
    <row r="299" spans="1:15" ht="25.5" hidden="1">
      <c r="A299" s="14">
        <v>1</v>
      </c>
      <c r="B299" s="19" t="s">
        <v>531</v>
      </c>
      <c r="C299" s="19" t="s">
        <v>532</v>
      </c>
      <c r="D299" s="16"/>
      <c r="E299" s="19" t="s">
        <v>62</v>
      </c>
      <c r="F299" s="20">
        <v>450</v>
      </c>
      <c r="G299" s="20"/>
      <c r="H299" s="20"/>
      <c r="I299" s="20"/>
      <c r="J299" s="20"/>
      <c r="K299" s="21"/>
      <c r="L299" s="17"/>
      <c r="M299" s="17"/>
      <c r="N299" s="17"/>
      <c r="O299" s="17"/>
    </row>
    <row r="300" spans="1:15" ht="15" customHeight="1" hidden="1">
      <c r="A300" s="197" t="s">
        <v>115</v>
      </c>
      <c r="B300" s="197"/>
      <c r="C300" s="197"/>
      <c r="D300" s="197"/>
      <c r="E300" s="197"/>
      <c r="F300" s="197"/>
      <c r="G300" s="197"/>
      <c r="H300" s="197"/>
      <c r="I300" s="197"/>
      <c r="J300" s="197"/>
      <c r="K300" s="197"/>
      <c r="L300" s="197"/>
      <c r="M300" s="17"/>
      <c r="N300" s="17"/>
      <c r="O300" s="17"/>
    </row>
    <row r="301" spans="1:15" ht="15" customHeight="1" hidden="1">
      <c r="A301" s="26" t="s">
        <v>533</v>
      </c>
      <c r="B301" s="202" t="s">
        <v>534</v>
      </c>
      <c r="C301" s="202"/>
      <c r="D301" s="202"/>
      <c r="E301" s="202"/>
      <c r="F301" s="202"/>
      <c r="G301" s="202"/>
      <c r="H301" s="202"/>
      <c r="I301" s="202"/>
      <c r="J301" s="202"/>
      <c r="K301" s="202"/>
      <c r="L301" s="13"/>
      <c r="M301" s="13"/>
      <c r="N301" s="13"/>
      <c r="O301" s="13"/>
    </row>
    <row r="302" spans="1:15" ht="102" hidden="1">
      <c r="A302" s="8">
        <v>1</v>
      </c>
      <c r="B302" s="17" t="s">
        <v>535</v>
      </c>
      <c r="C302" s="17" t="s">
        <v>536</v>
      </c>
      <c r="D302" s="17" t="s">
        <v>537</v>
      </c>
      <c r="E302" s="17" t="s">
        <v>538</v>
      </c>
      <c r="F302" s="17">
        <v>20</v>
      </c>
      <c r="G302" s="17"/>
      <c r="H302" s="17"/>
      <c r="I302" s="17"/>
      <c r="J302" s="17"/>
      <c r="K302" s="18"/>
      <c r="L302" s="17"/>
      <c r="M302" s="17"/>
      <c r="N302" s="17"/>
      <c r="O302" s="17"/>
    </row>
    <row r="303" spans="1:15" ht="15" customHeight="1" hidden="1">
      <c r="A303" s="197" t="s">
        <v>115</v>
      </c>
      <c r="B303" s="197"/>
      <c r="C303" s="197"/>
      <c r="D303" s="197"/>
      <c r="E303" s="197"/>
      <c r="F303" s="197"/>
      <c r="G303" s="197"/>
      <c r="H303" s="197"/>
      <c r="I303" s="197"/>
      <c r="J303" s="197"/>
      <c r="K303" s="197"/>
      <c r="L303" s="197"/>
      <c r="M303" s="17"/>
      <c r="N303" s="17"/>
      <c r="O303" s="17"/>
    </row>
    <row r="304" spans="1:15" ht="15" customHeight="1" hidden="1">
      <c r="A304" s="44" t="s">
        <v>539</v>
      </c>
      <c r="B304" s="201" t="s">
        <v>540</v>
      </c>
      <c r="C304" s="201"/>
      <c r="D304" s="201"/>
      <c r="E304" s="201"/>
      <c r="F304" s="201"/>
      <c r="G304" s="201"/>
      <c r="H304" s="201"/>
      <c r="I304" s="201"/>
      <c r="J304" s="201"/>
      <c r="K304" s="201"/>
      <c r="L304" s="13"/>
      <c r="M304" s="13"/>
      <c r="N304" s="13"/>
      <c r="O304" s="13"/>
    </row>
    <row r="305" spans="1:15" ht="38.25" hidden="1">
      <c r="A305" s="45">
        <v>1</v>
      </c>
      <c r="B305" s="23" t="s">
        <v>541</v>
      </c>
      <c r="C305" s="23" t="s">
        <v>542</v>
      </c>
      <c r="D305" s="23" t="s">
        <v>543</v>
      </c>
      <c r="E305" s="23" t="s">
        <v>62</v>
      </c>
      <c r="F305" s="23">
        <v>10</v>
      </c>
      <c r="G305" s="23"/>
      <c r="H305" s="23"/>
      <c r="I305" s="23"/>
      <c r="J305" s="23"/>
      <c r="K305" s="37"/>
      <c r="L305" s="17"/>
      <c r="M305" s="17"/>
      <c r="N305" s="17"/>
      <c r="O305" s="17"/>
    </row>
    <row r="306" spans="1:15" ht="15" customHeight="1" hidden="1">
      <c r="A306" s="197" t="s">
        <v>115</v>
      </c>
      <c r="B306" s="197"/>
      <c r="C306" s="197"/>
      <c r="D306" s="197"/>
      <c r="E306" s="197"/>
      <c r="F306" s="197"/>
      <c r="G306" s="197"/>
      <c r="H306" s="197"/>
      <c r="I306" s="197"/>
      <c r="J306" s="197"/>
      <c r="K306" s="197"/>
      <c r="L306" s="197"/>
      <c r="M306" s="17"/>
      <c r="N306" s="17"/>
      <c r="O306" s="17"/>
    </row>
    <row r="307" spans="1:15" ht="12.75" customHeight="1" hidden="1">
      <c r="A307" s="26" t="s">
        <v>544</v>
      </c>
      <c r="B307" s="198" t="s">
        <v>545</v>
      </c>
      <c r="C307" s="198"/>
      <c r="D307" s="198"/>
      <c r="E307" s="198"/>
      <c r="F307" s="198"/>
      <c r="G307" s="198"/>
      <c r="H307" s="198"/>
      <c r="I307" s="198"/>
      <c r="J307" s="198"/>
      <c r="K307" s="198"/>
      <c r="L307" s="13"/>
      <c r="M307" s="13"/>
      <c r="N307" s="13"/>
      <c r="O307" s="13"/>
    </row>
    <row r="308" spans="1:15" ht="76.5" hidden="1">
      <c r="A308" s="47">
        <v>1</v>
      </c>
      <c r="B308" s="32" t="s">
        <v>546</v>
      </c>
      <c r="C308" s="32" t="s">
        <v>547</v>
      </c>
      <c r="D308" s="32"/>
      <c r="E308" s="32" t="s">
        <v>62</v>
      </c>
      <c r="F308" s="20">
        <v>100</v>
      </c>
      <c r="G308" s="32"/>
      <c r="H308" s="32"/>
      <c r="I308" s="32"/>
      <c r="J308" s="32"/>
      <c r="K308" s="37"/>
      <c r="L308" s="17"/>
      <c r="M308" s="17"/>
      <c r="N308" s="17"/>
      <c r="O308" s="17"/>
    </row>
    <row r="309" spans="1:15" ht="89.25" hidden="1">
      <c r="A309" s="47">
        <v>2</v>
      </c>
      <c r="B309" s="32" t="s">
        <v>548</v>
      </c>
      <c r="C309" s="32" t="s">
        <v>549</v>
      </c>
      <c r="D309" s="32"/>
      <c r="E309" s="32" t="s">
        <v>62</v>
      </c>
      <c r="F309" s="20">
        <v>1200</v>
      </c>
      <c r="G309" s="32"/>
      <c r="H309" s="32"/>
      <c r="I309" s="32"/>
      <c r="J309" s="32"/>
      <c r="K309" s="37"/>
      <c r="L309" s="17"/>
      <c r="M309" s="17"/>
      <c r="N309" s="17"/>
      <c r="O309" s="17"/>
    </row>
    <row r="310" spans="1:15" ht="15" customHeight="1" hidden="1">
      <c r="A310" s="47"/>
      <c r="B310" s="199" t="s">
        <v>519</v>
      </c>
      <c r="C310" s="199"/>
      <c r="D310" s="199"/>
      <c r="E310" s="199"/>
      <c r="F310" s="199"/>
      <c r="G310" s="199"/>
      <c r="H310" s="199"/>
      <c r="I310" s="199"/>
      <c r="J310" s="199"/>
      <c r="K310" s="199"/>
      <c r="L310" s="17"/>
      <c r="M310" s="17"/>
      <c r="N310" s="17"/>
      <c r="O310" s="17"/>
    </row>
    <row r="311" spans="1:15" ht="15" customHeight="1" hidden="1">
      <c r="A311" s="197" t="s">
        <v>115</v>
      </c>
      <c r="B311" s="197"/>
      <c r="C311" s="197"/>
      <c r="D311" s="197"/>
      <c r="E311" s="197"/>
      <c r="F311" s="197"/>
      <c r="G311" s="197"/>
      <c r="H311" s="197"/>
      <c r="I311" s="197"/>
      <c r="J311" s="197"/>
      <c r="K311" s="197"/>
      <c r="L311" s="197"/>
      <c r="M311" s="17"/>
      <c r="N311" s="17"/>
      <c r="O311" s="17"/>
    </row>
    <row r="312" spans="1:15" ht="15" customHeight="1" hidden="1">
      <c r="A312" s="48" t="s">
        <v>550</v>
      </c>
      <c r="B312" s="200" t="s">
        <v>551</v>
      </c>
      <c r="C312" s="200"/>
      <c r="D312" s="200"/>
      <c r="E312" s="200"/>
      <c r="F312" s="200"/>
      <c r="G312" s="200"/>
      <c r="H312" s="200"/>
      <c r="I312" s="200"/>
      <c r="J312" s="200"/>
      <c r="K312" s="200"/>
      <c r="L312" s="13"/>
      <c r="M312" s="13"/>
      <c r="N312" s="13"/>
      <c r="O312" s="13"/>
    </row>
    <row r="313" spans="1:15" ht="204" hidden="1">
      <c r="A313" s="49">
        <v>1</v>
      </c>
      <c r="B313" s="49" t="s">
        <v>552</v>
      </c>
      <c r="C313" s="50" t="s">
        <v>553</v>
      </c>
      <c r="D313" s="51" t="s">
        <v>554</v>
      </c>
      <c r="E313" s="33" t="s">
        <v>245</v>
      </c>
      <c r="F313" s="52">
        <v>1000</v>
      </c>
      <c r="G313" s="17"/>
      <c r="H313" s="17"/>
      <c r="I313" s="17"/>
      <c r="J313" s="17"/>
      <c r="K313" s="18"/>
      <c r="L313" s="17"/>
      <c r="M313" s="17"/>
      <c r="N313" s="17"/>
      <c r="O313" s="17"/>
    </row>
    <row r="314" spans="1:15" ht="357" hidden="1">
      <c r="A314" s="49">
        <v>2</v>
      </c>
      <c r="B314" s="49" t="s">
        <v>555</v>
      </c>
      <c r="C314" s="50" t="s">
        <v>556</v>
      </c>
      <c r="D314" s="51" t="s">
        <v>557</v>
      </c>
      <c r="E314" s="33" t="s">
        <v>245</v>
      </c>
      <c r="F314" s="52">
        <v>2000</v>
      </c>
      <c r="G314" s="17"/>
      <c r="H314" s="17"/>
      <c r="I314" s="17"/>
      <c r="J314" s="17"/>
      <c r="K314" s="18"/>
      <c r="L314" s="17"/>
      <c r="M314" s="17"/>
      <c r="N314" s="17"/>
      <c r="O314" s="17"/>
    </row>
    <row r="315" spans="1:15" ht="409.5" hidden="1">
      <c r="A315" s="49">
        <v>3</v>
      </c>
      <c r="B315" s="49" t="s">
        <v>558</v>
      </c>
      <c r="C315" s="50" t="s">
        <v>559</v>
      </c>
      <c r="D315" s="17"/>
      <c r="E315" s="33" t="s">
        <v>245</v>
      </c>
      <c r="F315" s="17">
        <v>200</v>
      </c>
      <c r="G315" s="17"/>
      <c r="H315" s="17"/>
      <c r="I315" s="17"/>
      <c r="J315" s="17"/>
      <c r="K315" s="18"/>
      <c r="L315" s="17"/>
      <c r="M315" s="17"/>
      <c r="N315" s="17"/>
      <c r="O315" s="17"/>
    </row>
    <row r="316" spans="1:15" ht="267.75" hidden="1">
      <c r="A316" s="49">
        <v>4</v>
      </c>
      <c r="B316" s="49" t="s">
        <v>560</v>
      </c>
      <c r="C316" s="50" t="s">
        <v>561</v>
      </c>
      <c r="D316" s="53" t="s">
        <v>562</v>
      </c>
      <c r="E316" s="33" t="s">
        <v>245</v>
      </c>
      <c r="F316" s="17">
        <v>50</v>
      </c>
      <c r="G316" s="17"/>
      <c r="H316" s="17"/>
      <c r="I316" s="17"/>
      <c r="J316" s="17"/>
      <c r="K316" s="18"/>
      <c r="L316" s="17"/>
      <c r="M316" s="17"/>
      <c r="N316" s="17"/>
      <c r="O316" s="17"/>
    </row>
    <row r="317" spans="1:15" ht="229.5" hidden="1">
      <c r="A317" s="49">
        <v>5</v>
      </c>
      <c r="B317" s="49" t="s">
        <v>563</v>
      </c>
      <c r="C317" s="8" t="s">
        <v>564</v>
      </c>
      <c r="D317" s="53" t="s">
        <v>565</v>
      </c>
      <c r="E317" s="33" t="s">
        <v>245</v>
      </c>
      <c r="F317" s="17">
        <v>50</v>
      </c>
      <c r="G317" s="17"/>
      <c r="H317" s="17"/>
      <c r="I317" s="17"/>
      <c r="J317" s="17"/>
      <c r="K317" s="18"/>
      <c r="L317" s="17"/>
      <c r="M317" s="17"/>
      <c r="N317" s="17"/>
      <c r="O317" s="17"/>
    </row>
    <row r="318" spans="1:15" ht="216.75" hidden="1">
      <c r="A318" s="49">
        <v>6</v>
      </c>
      <c r="B318" s="49" t="s">
        <v>566</v>
      </c>
      <c r="C318" s="50" t="s">
        <v>567</v>
      </c>
      <c r="D318" s="53" t="s">
        <v>568</v>
      </c>
      <c r="E318" s="33" t="s">
        <v>245</v>
      </c>
      <c r="F318" s="17">
        <v>50</v>
      </c>
      <c r="G318" s="17"/>
      <c r="H318" s="17"/>
      <c r="I318" s="17"/>
      <c r="J318" s="17"/>
      <c r="K318" s="18"/>
      <c r="L318" s="17"/>
      <c r="M318" s="17"/>
      <c r="N318" s="17"/>
      <c r="O318" s="17"/>
    </row>
    <row r="319" spans="1:15" ht="280.5" hidden="1">
      <c r="A319" s="49">
        <v>7</v>
      </c>
      <c r="B319" s="49" t="s">
        <v>569</v>
      </c>
      <c r="C319" s="50" t="s">
        <v>570</v>
      </c>
      <c r="D319" s="17"/>
      <c r="E319" s="33" t="s">
        <v>245</v>
      </c>
      <c r="F319" s="54">
        <v>20</v>
      </c>
      <c r="G319" s="17"/>
      <c r="H319" s="17"/>
      <c r="I319" s="17"/>
      <c r="J319" s="17"/>
      <c r="K319" s="18"/>
      <c r="L319" s="17"/>
      <c r="M319" s="17"/>
      <c r="N319" s="17"/>
      <c r="O319" s="17"/>
    </row>
    <row r="320" spans="1:15" ht="229.5" hidden="1">
      <c r="A320" s="49">
        <v>8</v>
      </c>
      <c r="B320" s="55" t="s">
        <v>571</v>
      </c>
      <c r="C320" s="50" t="s">
        <v>572</v>
      </c>
      <c r="D320" s="51"/>
      <c r="E320" s="33" t="s">
        <v>245</v>
      </c>
      <c r="F320" s="17">
        <v>30</v>
      </c>
      <c r="G320" s="17"/>
      <c r="H320" s="17"/>
      <c r="I320" s="17"/>
      <c r="J320" s="17"/>
      <c r="K320" s="18"/>
      <c r="L320" s="17"/>
      <c r="M320" s="17"/>
      <c r="N320" s="17"/>
      <c r="O320" s="17"/>
    </row>
    <row r="321" spans="1:15" ht="229.5" hidden="1">
      <c r="A321" s="49">
        <v>9</v>
      </c>
      <c r="B321" s="55" t="s">
        <v>573</v>
      </c>
      <c r="C321" s="50" t="s">
        <v>574</v>
      </c>
      <c r="D321" s="51"/>
      <c r="E321" s="33" t="s">
        <v>245</v>
      </c>
      <c r="F321" s="17">
        <v>150</v>
      </c>
      <c r="G321" s="17"/>
      <c r="H321" s="17"/>
      <c r="I321" s="17"/>
      <c r="J321" s="17"/>
      <c r="K321" s="18"/>
      <c r="L321" s="17"/>
      <c r="M321" s="17"/>
      <c r="N321" s="17"/>
      <c r="O321" s="17"/>
    </row>
    <row r="322" spans="1:15" ht="89.25" hidden="1">
      <c r="A322" s="49">
        <v>10</v>
      </c>
      <c r="B322" s="55" t="s">
        <v>575</v>
      </c>
      <c r="C322" s="50" t="s">
        <v>576</v>
      </c>
      <c r="D322" s="51"/>
      <c r="E322" s="33" t="s">
        <v>245</v>
      </c>
      <c r="F322" s="54">
        <v>160</v>
      </c>
      <c r="G322" s="17"/>
      <c r="H322" s="17"/>
      <c r="I322" s="17"/>
      <c r="J322" s="17"/>
      <c r="K322" s="18"/>
      <c r="L322" s="17"/>
      <c r="M322" s="17"/>
      <c r="N322" s="17"/>
      <c r="O322" s="17"/>
    </row>
    <row r="323" spans="1:15" ht="191.25" hidden="1">
      <c r="A323" s="49">
        <v>11</v>
      </c>
      <c r="B323" s="49" t="s">
        <v>577</v>
      </c>
      <c r="C323" s="50" t="s">
        <v>578</v>
      </c>
      <c r="D323" s="51"/>
      <c r="E323" s="33" t="s">
        <v>245</v>
      </c>
      <c r="F323" s="54">
        <v>30</v>
      </c>
      <c r="G323" s="17"/>
      <c r="H323" s="17"/>
      <c r="I323" s="17"/>
      <c r="J323" s="17"/>
      <c r="K323" s="18"/>
      <c r="L323" s="17"/>
      <c r="M323" s="17"/>
      <c r="N323" s="17"/>
      <c r="O323" s="17"/>
    </row>
    <row r="324" spans="1:15" ht="114.75" hidden="1">
      <c r="A324" s="49">
        <v>12</v>
      </c>
      <c r="B324" s="55" t="s">
        <v>579</v>
      </c>
      <c r="C324" s="17" t="s">
        <v>580</v>
      </c>
      <c r="D324" s="51"/>
      <c r="E324" s="33" t="s">
        <v>245</v>
      </c>
      <c r="F324" s="54">
        <v>30</v>
      </c>
      <c r="G324" s="17"/>
      <c r="H324" s="17"/>
      <c r="I324" s="17"/>
      <c r="J324" s="17"/>
      <c r="K324" s="18"/>
      <c r="L324" s="17"/>
      <c r="M324" s="17"/>
      <c r="N324" s="17"/>
      <c r="O324" s="17"/>
    </row>
    <row r="325" spans="1:15" ht="114.75" hidden="1">
      <c r="A325" s="49">
        <v>13</v>
      </c>
      <c r="B325" s="55" t="s">
        <v>581</v>
      </c>
      <c r="C325" s="17" t="s">
        <v>582</v>
      </c>
      <c r="D325" s="51"/>
      <c r="E325" s="33" t="s">
        <v>245</v>
      </c>
      <c r="F325" s="54">
        <v>30</v>
      </c>
      <c r="G325" s="17"/>
      <c r="H325" s="17"/>
      <c r="I325" s="17"/>
      <c r="J325" s="17"/>
      <c r="K325" s="18"/>
      <c r="L325" s="17"/>
      <c r="M325" s="17"/>
      <c r="N325" s="17"/>
      <c r="O325" s="17"/>
    </row>
    <row r="326" spans="1:15" ht="293.25" hidden="1">
      <c r="A326" s="49">
        <v>14</v>
      </c>
      <c r="B326" s="49" t="s">
        <v>583</v>
      </c>
      <c r="C326" s="50" t="s">
        <v>584</v>
      </c>
      <c r="D326" s="51"/>
      <c r="E326" s="33" t="s">
        <v>245</v>
      </c>
      <c r="F326" s="54">
        <v>30</v>
      </c>
      <c r="G326" s="17"/>
      <c r="H326" s="17"/>
      <c r="I326" s="17"/>
      <c r="J326" s="17"/>
      <c r="K326" s="18"/>
      <c r="L326" s="17"/>
      <c r="M326" s="17"/>
      <c r="N326" s="17"/>
      <c r="O326" s="17"/>
    </row>
    <row r="327" spans="1:15" ht="306" hidden="1">
      <c r="A327" s="49">
        <v>15</v>
      </c>
      <c r="B327" s="49" t="s">
        <v>585</v>
      </c>
      <c r="C327" s="50" t="s">
        <v>586</v>
      </c>
      <c r="D327" s="51"/>
      <c r="E327" s="33" t="s">
        <v>245</v>
      </c>
      <c r="F327" s="54">
        <v>30</v>
      </c>
      <c r="G327" s="17"/>
      <c r="H327" s="17"/>
      <c r="I327" s="17"/>
      <c r="J327" s="17"/>
      <c r="K327" s="18"/>
      <c r="L327" s="17"/>
      <c r="M327" s="17"/>
      <c r="N327" s="17"/>
      <c r="O327" s="17"/>
    </row>
    <row r="328" spans="1:15" ht="63.75" hidden="1">
      <c r="A328" s="49">
        <v>16</v>
      </c>
      <c r="B328" s="49" t="s">
        <v>587</v>
      </c>
      <c r="C328" s="17" t="s">
        <v>588</v>
      </c>
      <c r="D328" s="51" t="s">
        <v>589</v>
      </c>
      <c r="E328" s="33" t="s">
        <v>245</v>
      </c>
      <c r="F328" s="54">
        <v>30</v>
      </c>
      <c r="G328" s="17"/>
      <c r="H328" s="17"/>
      <c r="I328" s="17"/>
      <c r="J328" s="17"/>
      <c r="K328" s="18"/>
      <c r="L328" s="17"/>
      <c r="M328" s="17"/>
      <c r="N328" s="17"/>
      <c r="O328" s="17"/>
    </row>
    <row r="329" spans="1:15" ht="102" hidden="1">
      <c r="A329" s="49">
        <v>17</v>
      </c>
      <c r="B329" s="49" t="s">
        <v>590</v>
      </c>
      <c r="C329" s="50" t="s">
        <v>591</v>
      </c>
      <c r="D329" s="51" t="s">
        <v>589</v>
      </c>
      <c r="E329" s="33" t="s">
        <v>245</v>
      </c>
      <c r="F329" s="54">
        <v>10</v>
      </c>
      <c r="G329" s="17"/>
      <c r="H329" s="17"/>
      <c r="I329" s="17"/>
      <c r="J329" s="17"/>
      <c r="K329" s="18"/>
      <c r="L329" s="17"/>
      <c r="M329" s="17"/>
      <c r="N329" s="17"/>
      <c r="O329" s="17"/>
    </row>
    <row r="330" spans="1:15" ht="191.25" hidden="1">
      <c r="A330" s="49">
        <v>18</v>
      </c>
      <c r="B330" s="7" t="s">
        <v>592</v>
      </c>
      <c r="C330" s="50" t="s">
        <v>593</v>
      </c>
      <c r="D330" s="51" t="s">
        <v>589</v>
      </c>
      <c r="E330" s="33" t="s">
        <v>245</v>
      </c>
      <c r="F330" s="54">
        <v>5</v>
      </c>
      <c r="G330" s="17"/>
      <c r="H330" s="17"/>
      <c r="I330" s="17"/>
      <c r="J330" s="17"/>
      <c r="K330" s="18"/>
      <c r="L330" s="17"/>
      <c r="M330" s="17"/>
      <c r="N330" s="17"/>
      <c r="O330" s="17"/>
    </row>
    <row r="331" spans="1:15" ht="204" hidden="1">
      <c r="A331" s="49">
        <v>19</v>
      </c>
      <c r="B331" s="7" t="s">
        <v>594</v>
      </c>
      <c r="C331" s="50" t="s">
        <v>595</v>
      </c>
      <c r="D331" s="51" t="s">
        <v>589</v>
      </c>
      <c r="E331" s="33" t="s">
        <v>245</v>
      </c>
      <c r="F331" s="54">
        <v>5</v>
      </c>
      <c r="G331" s="17"/>
      <c r="H331" s="17"/>
      <c r="I331" s="17"/>
      <c r="J331" s="17"/>
      <c r="K331" s="18"/>
      <c r="L331" s="17"/>
      <c r="M331" s="17"/>
      <c r="N331" s="17"/>
      <c r="O331" s="17"/>
    </row>
    <row r="332" spans="1:15" ht="89.25" hidden="1">
      <c r="A332" s="49">
        <v>20</v>
      </c>
      <c r="B332" s="49" t="s">
        <v>596</v>
      </c>
      <c r="C332" s="17" t="s">
        <v>597</v>
      </c>
      <c r="D332" s="51" t="s">
        <v>589</v>
      </c>
      <c r="E332" s="33" t="s">
        <v>245</v>
      </c>
      <c r="F332" s="54">
        <v>15</v>
      </c>
      <c r="G332" s="17"/>
      <c r="H332" s="17"/>
      <c r="I332" s="17"/>
      <c r="J332" s="17"/>
      <c r="K332" s="18"/>
      <c r="L332" s="17"/>
      <c r="M332" s="17"/>
      <c r="N332" s="17"/>
      <c r="O332" s="17"/>
    </row>
    <row r="333" spans="1:15" ht="140.25" hidden="1">
      <c r="A333" s="49">
        <v>21</v>
      </c>
      <c r="B333" s="49" t="s">
        <v>598</v>
      </c>
      <c r="C333" s="50" t="s">
        <v>599</v>
      </c>
      <c r="D333" s="51" t="s">
        <v>589</v>
      </c>
      <c r="E333" s="33" t="s">
        <v>245</v>
      </c>
      <c r="F333" s="54">
        <v>5</v>
      </c>
      <c r="G333" s="17"/>
      <c r="H333" s="17"/>
      <c r="I333" s="17"/>
      <c r="J333" s="17"/>
      <c r="K333" s="18"/>
      <c r="L333" s="17"/>
      <c r="M333" s="17"/>
      <c r="N333" s="17"/>
      <c r="O333" s="17"/>
    </row>
    <row r="334" spans="1:15" ht="102" hidden="1">
      <c r="A334" s="49">
        <v>22</v>
      </c>
      <c r="B334" s="49" t="s">
        <v>600</v>
      </c>
      <c r="C334" s="50" t="s">
        <v>601</v>
      </c>
      <c r="D334" s="51" t="s">
        <v>589</v>
      </c>
      <c r="E334" s="33" t="s">
        <v>245</v>
      </c>
      <c r="F334" s="54">
        <v>3</v>
      </c>
      <c r="G334" s="17"/>
      <c r="H334" s="17"/>
      <c r="I334" s="17"/>
      <c r="J334" s="17"/>
      <c r="K334" s="18"/>
      <c r="L334" s="17"/>
      <c r="M334" s="17"/>
      <c r="N334" s="17"/>
      <c r="O334" s="17"/>
    </row>
    <row r="335" spans="1:15" ht="114.75" hidden="1">
      <c r="A335" s="49">
        <v>23</v>
      </c>
      <c r="B335" s="49" t="s">
        <v>602</v>
      </c>
      <c r="C335" s="50" t="s">
        <v>603</v>
      </c>
      <c r="D335" s="51" t="s">
        <v>589</v>
      </c>
      <c r="E335" s="33" t="s">
        <v>245</v>
      </c>
      <c r="F335" s="54">
        <v>3</v>
      </c>
      <c r="G335" s="17"/>
      <c r="H335" s="17"/>
      <c r="I335" s="17"/>
      <c r="J335" s="17"/>
      <c r="K335" s="18"/>
      <c r="L335" s="17"/>
      <c r="M335" s="17"/>
      <c r="N335" s="17"/>
      <c r="O335" s="17"/>
    </row>
    <row r="336" spans="1:15" ht="89.25" hidden="1">
      <c r="A336" s="49">
        <v>24</v>
      </c>
      <c r="B336" s="49" t="s">
        <v>604</v>
      </c>
      <c r="C336" s="50" t="s">
        <v>605</v>
      </c>
      <c r="D336" s="51" t="s">
        <v>589</v>
      </c>
      <c r="E336" s="33" t="s">
        <v>245</v>
      </c>
      <c r="F336" s="54">
        <v>2</v>
      </c>
      <c r="G336" s="17"/>
      <c r="H336" s="17"/>
      <c r="I336" s="17"/>
      <c r="J336" s="17"/>
      <c r="K336" s="18"/>
      <c r="L336" s="17"/>
      <c r="M336" s="17"/>
      <c r="N336" s="17"/>
      <c r="O336" s="17"/>
    </row>
    <row r="337" spans="1:15" ht="76.5" hidden="1">
      <c r="A337" s="49">
        <v>25</v>
      </c>
      <c r="B337" s="49" t="s">
        <v>606</v>
      </c>
      <c r="C337" s="50" t="s">
        <v>607</v>
      </c>
      <c r="D337" s="51" t="s">
        <v>589</v>
      </c>
      <c r="E337" s="33" t="s">
        <v>245</v>
      </c>
      <c r="F337" s="54">
        <v>2</v>
      </c>
      <c r="G337" s="17"/>
      <c r="H337" s="17"/>
      <c r="I337" s="17"/>
      <c r="J337" s="17"/>
      <c r="K337" s="18"/>
      <c r="L337" s="17"/>
      <c r="M337" s="17"/>
      <c r="N337" s="17"/>
      <c r="O337" s="17"/>
    </row>
    <row r="338" spans="1:15" ht="127.5" hidden="1">
      <c r="A338" s="49">
        <v>26</v>
      </c>
      <c r="B338" s="49" t="s">
        <v>608</v>
      </c>
      <c r="C338" s="50" t="s">
        <v>609</v>
      </c>
      <c r="D338" s="51" t="s">
        <v>589</v>
      </c>
      <c r="E338" s="33" t="s">
        <v>245</v>
      </c>
      <c r="F338" s="54">
        <v>2</v>
      </c>
      <c r="G338" s="17"/>
      <c r="H338" s="17"/>
      <c r="I338" s="17"/>
      <c r="J338" s="17"/>
      <c r="K338" s="18"/>
      <c r="L338" s="17"/>
      <c r="M338" s="17"/>
      <c r="N338" s="17"/>
      <c r="O338" s="17"/>
    </row>
    <row r="339" spans="1:15" ht="12.75" customHeight="1" hidden="1">
      <c r="A339" s="195">
        <v>27</v>
      </c>
      <c r="B339" s="195" t="s">
        <v>610</v>
      </c>
      <c r="C339" s="17" t="s">
        <v>611</v>
      </c>
      <c r="D339" s="33" t="s">
        <v>612</v>
      </c>
      <c r="E339" s="33" t="s">
        <v>245</v>
      </c>
      <c r="F339" s="54">
        <v>10</v>
      </c>
      <c r="G339" s="17"/>
      <c r="H339" s="17"/>
      <c r="I339" s="17"/>
      <c r="J339" s="17"/>
      <c r="K339" s="18"/>
      <c r="L339" s="17"/>
      <c r="M339" s="17"/>
      <c r="N339" s="17"/>
      <c r="O339" s="17"/>
    </row>
    <row r="340" spans="1:15" ht="76.5" hidden="1">
      <c r="A340" s="195"/>
      <c r="B340" s="195"/>
      <c r="C340" s="17" t="s">
        <v>611</v>
      </c>
      <c r="D340" s="33" t="s">
        <v>613</v>
      </c>
      <c r="E340" s="33" t="s">
        <v>245</v>
      </c>
      <c r="F340" s="54">
        <v>10</v>
      </c>
      <c r="G340" s="17"/>
      <c r="H340" s="17"/>
      <c r="I340" s="17"/>
      <c r="J340" s="17"/>
      <c r="K340" s="18"/>
      <c r="L340" s="17"/>
      <c r="M340" s="17"/>
      <c r="N340" s="17"/>
      <c r="O340" s="17"/>
    </row>
    <row r="341" spans="1:15" ht="76.5" hidden="1">
      <c r="A341" s="195"/>
      <c r="B341" s="195"/>
      <c r="C341" s="17" t="s">
        <v>611</v>
      </c>
      <c r="D341" s="33" t="s">
        <v>614</v>
      </c>
      <c r="E341" s="33" t="s">
        <v>245</v>
      </c>
      <c r="F341" s="54">
        <v>10</v>
      </c>
      <c r="G341" s="17"/>
      <c r="H341" s="17"/>
      <c r="I341" s="17"/>
      <c r="J341" s="17"/>
      <c r="K341" s="18"/>
      <c r="L341" s="17"/>
      <c r="M341" s="17"/>
      <c r="N341" s="17"/>
      <c r="O341" s="17"/>
    </row>
    <row r="342" spans="1:15" ht="76.5" hidden="1">
      <c r="A342" s="195"/>
      <c r="B342" s="195"/>
      <c r="C342" s="17" t="s">
        <v>611</v>
      </c>
      <c r="D342" s="33" t="s">
        <v>615</v>
      </c>
      <c r="E342" s="33" t="s">
        <v>245</v>
      </c>
      <c r="F342" s="54">
        <v>50</v>
      </c>
      <c r="G342" s="17"/>
      <c r="H342" s="17"/>
      <c r="I342" s="17"/>
      <c r="J342" s="17"/>
      <c r="K342" s="18"/>
      <c r="L342" s="17"/>
      <c r="M342" s="17"/>
      <c r="N342" s="17"/>
      <c r="O342" s="17"/>
    </row>
    <row r="343" spans="1:15" ht="76.5" hidden="1">
      <c r="A343" s="195"/>
      <c r="B343" s="195"/>
      <c r="C343" s="17" t="s">
        <v>611</v>
      </c>
      <c r="D343" s="33" t="s">
        <v>616</v>
      </c>
      <c r="E343" s="33" t="s">
        <v>245</v>
      </c>
      <c r="F343" s="54">
        <v>100</v>
      </c>
      <c r="G343" s="17"/>
      <c r="H343" s="17"/>
      <c r="I343" s="17"/>
      <c r="J343" s="17"/>
      <c r="K343" s="18"/>
      <c r="L343" s="17"/>
      <c r="M343" s="17"/>
      <c r="N343" s="17"/>
      <c r="O343" s="17"/>
    </row>
    <row r="344" spans="1:15" ht="48.75" customHeight="1" hidden="1">
      <c r="A344" s="195"/>
      <c r="B344" s="195"/>
      <c r="C344" s="17" t="s">
        <v>611</v>
      </c>
      <c r="D344" s="33" t="s">
        <v>617</v>
      </c>
      <c r="E344" s="33" t="s">
        <v>245</v>
      </c>
      <c r="F344" s="54">
        <v>100</v>
      </c>
      <c r="G344" s="17"/>
      <c r="H344" s="17"/>
      <c r="I344" s="17"/>
      <c r="J344" s="17"/>
      <c r="K344" s="18"/>
      <c r="L344" s="17"/>
      <c r="M344" s="17"/>
      <c r="N344" s="17"/>
      <c r="O344" s="17"/>
    </row>
    <row r="345" spans="1:15" ht="12.75" customHeight="1" hidden="1">
      <c r="A345" s="194">
        <v>28</v>
      </c>
      <c r="B345" s="195" t="s">
        <v>618</v>
      </c>
      <c r="C345" s="17" t="s">
        <v>619</v>
      </c>
      <c r="D345" s="33" t="s">
        <v>620</v>
      </c>
      <c r="E345" s="33" t="s">
        <v>245</v>
      </c>
      <c r="F345" s="54">
        <v>1</v>
      </c>
      <c r="G345" s="17"/>
      <c r="H345" s="17"/>
      <c r="I345" s="17"/>
      <c r="J345" s="17"/>
      <c r="K345" s="18"/>
      <c r="L345" s="17"/>
      <c r="M345" s="17"/>
      <c r="N345" s="17"/>
      <c r="O345" s="17"/>
    </row>
    <row r="346" spans="1:15" ht="25.5" hidden="1">
      <c r="A346" s="194"/>
      <c r="B346" s="195"/>
      <c r="C346" s="17" t="s">
        <v>619</v>
      </c>
      <c r="D346" s="33" t="s">
        <v>621</v>
      </c>
      <c r="E346" s="33" t="s">
        <v>245</v>
      </c>
      <c r="F346" s="54">
        <v>1</v>
      </c>
      <c r="G346" s="17"/>
      <c r="H346" s="17"/>
      <c r="I346" s="17"/>
      <c r="J346" s="17"/>
      <c r="K346" s="18"/>
      <c r="L346" s="17"/>
      <c r="M346" s="17"/>
      <c r="N346" s="17"/>
      <c r="O346" s="17"/>
    </row>
    <row r="347" spans="1:15" ht="12.75" hidden="1">
      <c r="A347" s="194"/>
      <c r="B347" s="195"/>
      <c r="C347" s="17" t="s">
        <v>619</v>
      </c>
      <c r="D347" s="33" t="s">
        <v>622</v>
      </c>
      <c r="E347" s="33" t="s">
        <v>245</v>
      </c>
      <c r="F347" s="54">
        <v>1</v>
      </c>
      <c r="G347" s="17"/>
      <c r="H347" s="17"/>
      <c r="I347" s="17"/>
      <c r="J347" s="17"/>
      <c r="K347" s="18"/>
      <c r="L347" s="17"/>
      <c r="M347" s="17"/>
      <c r="N347" s="17"/>
      <c r="O347" s="17"/>
    </row>
    <row r="348" spans="1:15" ht="89.25" hidden="1">
      <c r="A348" s="8">
        <v>29</v>
      </c>
      <c r="B348" s="56" t="s">
        <v>623</v>
      </c>
      <c r="C348" s="17" t="s">
        <v>624</v>
      </c>
      <c r="D348" s="51" t="s">
        <v>625</v>
      </c>
      <c r="E348" s="33" t="s">
        <v>245</v>
      </c>
      <c r="F348" s="54">
        <v>60</v>
      </c>
      <c r="G348" s="17"/>
      <c r="H348" s="17"/>
      <c r="I348" s="17"/>
      <c r="J348" s="17"/>
      <c r="K348" s="18"/>
      <c r="L348" s="17"/>
      <c r="M348" s="17"/>
      <c r="N348" s="17"/>
      <c r="O348" s="17"/>
    </row>
    <row r="349" spans="1:15" ht="15" customHeight="1" hidden="1">
      <c r="A349" s="196" t="s">
        <v>626</v>
      </c>
      <c r="B349" s="196"/>
      <c r="C349" s="196"/>
      <c r="D349" s="196"/>
      <c r="E349" s="196"/>
      <c r="F349" s="196"/>
      <c r="G349" s="17"/>
      <c r="H349" s="17"/>
      <c r="I349" s="17"/>
      <c r="J349" s="17"/>
      <c r="K349" s="18"/>
      <c r="L349" s="17"/>
      <c r="M349" s="17"/>
      <c r="N349" s="17"/>
      <c r="O349" s="17"/>
    </row>
    <row r="350" spans="1:15" ht="15" customHeight="1" hidden="1">
      <c r="A350" s="197" t="s">
        <v>115</v>
      </c>
      <c r="B350" s="197"/>
      <c r="C350" s="197"/>
      <c r="D350" s="197"/>
      <c r="E350" s="197"/>
      <c r="F350" s="197"/>
      <c r="G350" s="197"/>
      <c r="H350" s="197"/>
      <c r="I350" s="197"/>
      <c r="J350" s="197"/>
      <c r="K350" s="197"/>
      <c r="L350" s="197"/>
      <c r="M350" s="17"/>
      <c r="N350" s="17"/>
      <c r="O350" s="17"/>
    </row>
    <row r="352" spans="6:7" ht="12.75">
      <c r="F352" s="57"/>
      <c r="G352" s="57" t="s">
        <v>627</v>
      </c>
    </row>
    <row r="353" spans="6:7" ht="12.75">
      <c r="F353" s="57"/>
      <c r="G353" s="57" t="s">
        <v>628</v>
      </c>
    </row>
    <row r="354" spans="6:7" ht="12.75">
      <c r="F354" s="57"/>
      <c r="G354" s="57" t="s">
        <v>629</v>
      </c>
    </row>
  </sheetData>
  <sheetProtection selectLockedCells="1" selectUnlockedCells="1"/>
  <mergeCells count="113">
    <mergeCell ref="K2:P2"/>
    <mergeCell ref="A4:O4"/>
    <mergeCell ref="B6:K6"/>
    <mergeCell ref="A7:A15"/>
    <mergeCell ref="B7:B15"/>
    <mergeCell ref="D7:D15"/>
    <mergeCell ref="E7:E15"/>
    <mergeCell ref="F7:F15"/>
    <mergeCell ref="A16:A26"/>
    <mergeCell ref="B16:B26"/>
    <mergeCell ref="D16:D26"/>
    <mergeCell ref="E16:E26"/>
    <mergeCell ref="F16:F26"/>
    <mergeCell ref="A27:A34"/>
    <mergeCell ref="B27:B34"/>
    <mergeCell ref="D27:D34"/>
    <mergeCell ref="E27:E34"/>
    <mergeCell ref="F27:F34"/>
    <mergeCell ref="F35:F42"/>
    <mergeCell ref="A43:A45"/>
    <mergeCell ref="B43:B45"/>
    <mergeCell ref="D43:D45"/>
    <mergeCell ref="E43:E45"/>
    <mergeCell ref="F43:F45"/>
    <mergeCell ref="A46:A48"/>
    <mergeCell ref="B46:B48"/>
    <mergeCell ref="D46:D48"/>
    <mergeCell ref="E46:E48"/>
    <mergeCell ref="F46:F48"/>
    <mergeCell ref="A66:L66"/>
    <mergeCell ref="B67:K67"/>
    <mergeCell ref="A69:L69"/>
    <mergeCell ref="A72:L72"/>
    <mergeCell ref="A80:L80"/>
    <mergeCell ref="B81:K81"/>
    <mergeCell ref="A84:L84"/>
    <mergeCell ref="B85:K85"/>
    <mergeCell ref="B105:K105"/>
    <mergeCell ref="A106:L106"/>
    <mergeCell ref="B107:K107"/>
    <mergeCell ref="B130:K130"/>
    <mergeCell ref="A131:L131"/>
    <mergeCell ref="B132:K132"/>
    <mergeCell ref="A136:A138"/>
    <mergeCell ref="A139:L139"/>
    <mergeCell ref="B140:K140"/>
    <mergeCell ref="A144:L144"/>
    <mergeCell ref="B145:K145"/>
    <mergeCell ref="B149:K149"/>
    <mergeCell ref="A150:L150"/>
    <mergeCell ref="B151:K151"/>
    <mergeCell ref="A156:L156"/>
    <mergeCell ref="B157:K157"/>
    <mergeCell ref="B185:K185"/>
    <mergeCell ref="A186:L186"/>
    <mergeCell ref="B187:K187"/>
    <mergeCell ref="A191:L191"/>
    <mergeCell ref="B192:K192"/>
    <mergeCell ref="B201:F201"/>
    <mergeCell ref="A202:L202"/>
    <mergeCell ref="B203:K203"/>
    <mergeCell ref="B206:F206"/>
    <mergeCell ref="A207:L207"/>
    <mergeCell ref="B208:K208"/>
    <mergeCell ref="A216:L216"/>
    <mergeCell ref="B217:K217"/>
    <mergeCell ref="A219:L219"/>
    <mergeCell ref="B220:K220"/>
    <mergeCell ref="A225:L225"/>
    <mergeCell ref="B226:K226"/>
    <mergeCell ref="A227:A232"/>
    <mergeCell ref="B227:B232"/>
    <mergeCell ref="C227:C232"/>
    <mergeCell ref="A241:L241"/>
    <mergeCell ref="B242:K242"/>
    <mergeCell ref="A246:L246"/>
    <mergeCell ref="B247:K247"/>
    <mergeCell ref="A251:L251"/>
    <mergeCell ref="B252:K252"/>
    <mergeCell ref="A258:L258"/>
    <mergeCell ref="B259:K259"/>
    <mergeCell ref="A262:L262"/>
    <mergeCell ref="B263:K263"/>
    <mergeCell ref="B273:K273"/>
    <mergeCell ref="A274:L274"/>
    <mergeCell ref="B275:K275"/>
    <mergeCell ref="A277:L277"/>
    <mergeCell ref="B278:K278"/>
    <mergeCell ref="A281:L281"/>
    <mergeCell ref="B282:K282"/>
    <mergeCell ref="A286:L286"/>
    <mergeCell ref="B287:K287"/>
    <mergeCell ref="B290:K290"/>
    <mergeCell ref="A291:L291"/>
    <mergeCell ref="B292:K292"/>
    <mergeCell ref="B296:K296"/>
    <mergeCell ref="A297:L297"/>
    <mergeCell ref="B298:K298"/>
    <mergeCell ref="A300:L300"/>
    <mergeCell ref="B301:K301"/>
    <mergeCell ref="A303:L303"/>
    <mergeCell ref="B304:K304"/>
    <mergeCell ref="A306:L306"/>
    <mergeCell ref="A345:A347"/>
    <mergeCell ref="B345:B347"/>
    <mergeCell ref="A349:F349"/>
    <mergeCell ref="A350:L350"/>
    <mergeCell ref="B307:K307"/>
    <mergeCell ref="B310:K310"/>
    <mergeCell ref="A311:L311"/>
    <mergeCell ref="B312:K312"/>
    <mergeCell ref="A339:A344"/>
    <mergeCell ref="B339:B344"/>
  </mergeCells>
  <printOptions/>
  <pageMargins left="0.7083333333333334" right="0.7083333333333334" top="0.7479166666666667" bottom="0.7479166666666667" header="0.5118055555555555" footer="0.5118055555555555"/>
  <pageSetup fitToHeight="16" fitToWidth="1"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M131"/>
  <sheetViews>
    <sheetView zoomScalePageLayoutView="0" workbookViewId="0" topLeftCell="A112">
      <selection activeCell="I1" sqref="I1:M1"/>
    </sheetView>
  </sheetViews>
  <sheetFormatPr defaultColWidth="8.7109375" defaultRowHeight="12.75"/>
  <cols>
    <col min="1" max="1" width="8.7109375" style="58" customWidth="1"/>
    <col min="2" max="2" width="13.421875" style="58" customWidth="1"/>
    <col min="3" max="3" width="8.7109375" style="58" customWidth="1"/>
    <col min="4" max="4" width="49.00390625" style="58" customWidth="1"/>
    <col min="5" max="5" width="11.28125" style="58" customWidth="1"/>
    <col min="6" max="6" width="13.7109375" style="58" customWidth="1"/>
    <col min="7" max="9" width="8.7109375" style="58" customWidth="1"/>
    <col min="10" max="10" width="10.00390625" style="58" customWidth="1"/>
    <col min="11" max="16384" width="8.7109375" style="58" customWidth="1"/>
  </cols>
  <sheetData>
    <row r="1" spans="9:13" ht="15">
      <c r="I1" s="250" t="s">
        <v>630</v>
      </c>
      <c r="J1" s="250"/>
      <c r="K1" s="250"/>
      <c r="L1" s="250"/>
      <c r="M1" s="250"/>
    </row>
    <row r="2" spans="1:13" ht="15.75" customHeight="1">
      <c r="A2" s="251" t="s">
        <v>631</v>
      </c>
      <c r="B2" s="251"/>
      <c r="C2" s="251"/>
      <c r="D2" s="251"/>
      <c r="E2" s="251"/>
      <c r="F2" s="251"/>
      <c r="G2" s="251"/>
      <c r="H2" s="251"/>
      <c r="I2" s="251"/>
      <c r="J2" s="251"/>
      <c r="K2" s="251"/>
      <c r="L2" s="251"/>
      <c r="M2" s="251"/>
    </row>
    <row r="3" spans="1:13" ht="12.75" customHeight="1">
      <c r="A3" s="59" t="s">
        <v>3</v>
      </c>
      <c r="B3" s="60" t="s">
        <v>4</v>
      </c>
      <c r="C3" s="252" t="s">
        <v>5</v>
      </c>
      <c r="D3" s="252"/>
      <c r="E3" s="60" t="s">
        <v>632</v>
      </c>
      <c r="F3" s="61" t="s">
        <v>8</v>
      </c>
      <c r="G3" s="61" t="s">
        <v>633</v>
      </c>
      <c r="H3" s="62" t="s">
        <v>634</v>
      </c>
      <c r="I3" s="62" t="s">
        <v>635</v>
      </c>
      <c r="J3" s="63" t="s">
        <v>636</v>
      </c>
      <c r="K3" s="63" t="s">
        <v>15</v>
      </c>
      <c r="L3" s="63" t="s">
        <v>16</v>
      </c>
      <c r="M3" s="64" t="s">
        <v>17</v>
      </c>
    </row>
    <row r="4" spans="1:13" ht="12.75" customHeight="1">
      <c r="A4" s="65" t="s">
        <v>637</v>
      </c>
      <c r="B4" s="249" t="s">
        <v>638</v>
      </c>
      <c r="C4" s="249"/>
      <c r="D4" s="249"/>
      <c r="E4" s="249"/>
      <c r="F4" s="249"/>
      <c r="G4" s="249"/>
      <c r="H4" s="249"/>
      <c r="I4" s="249"/>
      <c r="J4" s="66"/>
      <c r="K4" s="66"/>
      <c r="L4" s="66"/>
      <c r="M4" s="66"/>
    </row>
    <row r="5" spans="1:13" ht="12.75" customHeight="1">
      <c r="A5" s="223">
        <v>1</v>
      </c>
      <c r="B5" s="253" t="s">
        <v>639</v>
      </c>
      <c r="C5" s="245" t="s">
        <v>640</v>
      </c>
      <c r="D5" s="245"/>
      <c r="E5" s="246" t="s">
        <v>347</v>
      </c>
      <c r="F5" s="254">
        <v>500</v>
      </c>
      <c r="G5" s="67"/>
      <c r="H5" s="68"/>
      <c r="I5" s="68"/>
      <c r="J5" s="69"/>
      <c r="K5" s="69"/>
      <c r="L5" s="69"/>
      <c r="M5" s="69"/>
    </row>
    <row r="6" spans="1:13" ht="12.75" customHeight="1">
      <c r="A6" s="223"/>
      <c r="B6" s="253"/>
      <c r="C6" s="221" t="s">
        <v>641</v>
      </c>
      <c r="D6" s="221"/>
      <c r="E6" s="246"/>
      <c r="F6" s="254"/>
      <c r="G6" s="70"/>
      <c r="H6" s="68"/>
      <c r="I6" s="68"/>
      <c r="J6" s="69"/>
      <c r="K6" s="69"/>
      <c r="L6" s="69"/>
      <c r="M6" s="69"/>
    </row>
    <row r="7" spans="1:13" ht="12.75" customHeight="1">
      <c r="A7" s="223"/>
      <c r="B7" s="253"/>
      <c r="C7" s="245" t="s">
        <v>642</v>
      </c>
      <c r="D7" s="245"/>
      <c r="E7" s="246"/>
      <c r="F7" s="254"/>
      <c r="G7" s="70"/>
      <c r="H7" s="68"/>
      <c r="I7" s="68"/>
      <c r="J7" s="69"/>
      <c r="K7" s="69"/>
      <c r="L7" s="69"/>
      <c r="M7" s="69"/>
    </row>
    <row r="8" spans="1:13" ht="12.75" customHeight="1">
      <c r="A8" s="223"/>
      <c r="B8" s="253"/>
      <c r="C8" s="245" t="s">
        <v>643</v>
      </c>
      <c r="D8" s="245"/>
      <c r="E8" s="246"/>
      <c r="F8" s="254"/>
      <c r="G8" s="70"/>
      <c r="H8" s="68"/>
      <c r="I8" s="68"/>
      <c r="J8" s="69"/>
      <c r="K8" s="69"/>
      <c r="L8" s="69"/>
      <c r="M8" s="69"/>
    </row>
    <row r="9" spans="1:13" ht="33" customHeight="1">
      <c r="A9" s="223"/>
      <c r="B9" s="253"/>
      <c r="C9" s="243" t="s">
        <v>644</v>
      </c>
      <c r="D9" s="243"/>
      <c r="E9" s="246"/>
      <c r="F9" s="254"/>
      <c r="G9" s="70"/>
      <c r="H9" s="68"/>
      <c r="I9" s="68"/>
      <c r="J9" s="69"/>
      <c r="K9" s="69"/>
      <c r="L9" s="69"/>
      <c r="M9" s="69"/>
    </row>
    <row r="10" spans="1:13" ht="12.75" customHeight="1">
      <c r="A10" s="223"/>
      <c r="B10" s="253"/>
      <c r="C10" s="225" t="s">
        <v>645</v>
      </c>
      <c r="D10" s="225"/>
      <c r="E10" s="246"/>
      <c r="F10" s="254"/>
      <c r="G10" s="71"/>
      <c r="H10" s="68"/>
      <c r="I10" s="68"/>
      <c r="J10" s="69"/>
      <c r="K10" s="69"/>
      <c r="L10" s="69"/>
      <c r="M10" s="69"/>
    </row>
    <row r="11" spans="1:13" ht="15" customHeight="1">
      <c r="A11" s="214" t="s">
        <v>646</v>
      </c>
      <c r="B11" s="214"/>
      <c r="C11" s="214"/>
      <c r="D11" s="214"/>
      <c r="E11" s="72"/>
      <c r="F11" s="73"/>
      <c r="G11" s="73"/>
      <c r="H11" s="74"/>
      <c r="I11" s="74"/>
      <c r="J11" s="74"/>
      <c r="K11" s="74"/>
      <c r="L11" s="74"/>
      <c r="M11" s="74"/>
    </row>
    <row r="12" spans="1:13" ht="15" customHeight="1">
      <c r="A12" s="216" t="s">
        <v>647</v>
      </c>
      <c r="B12" s="216"/>
      <c r="C12" s="216"/>
      <c r="D12" s="216"/>
      <c r="E12" s="216"/>
      <c r="F12" s="216"/>
      <c r="G12" s="75"/>
      <c r="H12" s="68"/>
      <c r="I12" s="68"/>
      <c r="J12" s="69"/>
      <c r="K12" s="69"/>
      <c r="L12" s="69"/>
      <c r="M12" s="69"/>
    </row>
    <row r="13" spans="1:13" ht="15" customHeight="1">
      <c r="A13" s="248" t="s">
        <v>648</v>
      </c>
      <c r="B13" s="248"/>
      <c r="C13" s="248"/>
      <c r="D13" s="248"/>
      <c r="E13" s="76"/>
      <c r="F13" s="76"/>
      <c r="G13" s="76"/>
      <c r="H13" s="68"/>
      <c r="I13" s="68"/>
      <c r="J13" s="69"/>
      <c r="K13" s="69"/>
      <c r="L13" s="69"/>
      <c r="M13" s="69"/>
    </row>
    <row r="14" spans="1:13" ht="15" customHeight="1">
      <c r="A14" s="227" t="s">
        <v>649</v>
      </c>
      <c r="B14" s="227"/>
      <c r="C14" s="227"/>
      <c r="D14" s="227"/>
      <c r="E14" s="227"/>
      <c r="F14" s="227"/>
      <c r="G14" s="227"/>
      <c r="H14" s="227"/>
      <c r="I14" s="227"/>
      <c r="J14" s="69"/>
      <c r="K14" s="69"/>
      <c r="L14" s="69"/>
      <c r="M14" s="69"/>
    </row>
    <row r="15" spans="1:13" ht="15" customHeight="1">
      <c r="A15" s="213" t="s">
        <v>115</v>
      </c>
      <c r="B15" s="213"/>
      <c r="C15" s="213"/>
      <c r="D15" s="213"/>
      <c r="E15" s="213"/>
      <c r="F15" s="213"/>
      <c r="G15" s="213"/>
      <c r="H15" s="213"/>
      <c r="I15" s="213"/>
      <c r="J15" s="213"/>
      <c r="K15" s="69"/>
      <c r="L15" s="69"/>
      <c r="M15" s="69"/>
    </row>
    <row r="16" spans="1:13" ht="15" customHeight="1">
      <c r="A16" s="65" t="s">
        <v>650</v>
      </c>
      <c r="B16" s="249" t="s">
        <v>651</v>
      </c>
      <c r="C16" s="249"/>
      <c r="D16" s="249"/>
      <c r="E16" s="249"/>
      <c r="F16" s="249"/>
      <c r="G16" s="249"/>
      <c r="H16" s="249"/>
      <c r="I16" s="249"/>
      <c r="J16" s="66"/>
      <c r="K16" s="66"/>
      <c r="L16" s="66"/>
      <c r="M16" s="66"/>
    </row>
    <row r="17" spans="1:13" ht="15" customHeight="1">
      <c r="A17" s="233">
        <v>1</v>
      </c>
      <c r="B17" s="246" t="s">
        <v>652</v>
      </c>
      <c r="C17" s="244" t="s">
        <v>653</v>
      </c>
      <c r="D17" s="244"/>
      <c r="E17" s="219" t="s">
        <v>654</v>
      </c>
      <c r="F17" s="220">
        <v>600</v>
      </c>
      <c r="G17" s="77"/>
      <c r="H17" s="68"/>
      <c r="I17" s="68"/>
      <c r="J17" s="69"/>
      <c r="K17" s="69"/>
      <c r="L17" s="69"/>
      <c r="M17" s="69"/>
    </row>
    <row r="18" spans="1:13" ht="15" customHeight="1">
      <c r="A18" s="233"/>
      <c r="B18" s="246"/>
      <c r="C18" s="243" t="s">
        <v>655</v>
      </c>
      <c r="D18" s="243"/>
      <c r="E18" s="219"/>
      <c r="F18" s="220"/>
      <c r="G18" s="78"/>
      <c r="H18" s="68"/>
      <c r="I18" s="68"/>
      <c r="J18" s="69"/>
      <c r="K18" s="69"/>
      <c r="L18" s="69"/>
      <c r="M18" s="69"/>
    </row>
    <row r="19" spans="1:13" ht="15" customHeight="1">
      <c r="A19" s="233"/>
      <c r="B19" s="246"/>
      <c r="C19" s="244" t="s">
        <v>656</v>
      </c>
      <c r="D19" s="244"/>
      <c r="E19" s="219"/>
      <c r="F19" s="220"/>
      <c r="G19" s="78"/>
      <c r="H19" s="68"/>
      <c r="I19" s="68"/>
      <c r="J19" s="69"/>
      <c r="K19" s="69"/>
      <c r="L19" s="69"/>
      <c r="M19" s="69"/>
    </row>
    <row r="20" spans="1:13" ht="15" customHeight="1">
      <c r="A20" s="233"/>
      <c r="B20" s="246"/>
      <c r="C20" s="244" t="s">
        <v>657</v>
      </c>
      <c r="D20" s="244"/>
      <c r="E20" s="219"/>
      <c r="F20" s="220"/>
      <c r="G20" s="78"/>
      <c r="H20" s="68"/>
      <c r="I20" s="68"/>
      <c r="J20" s="69"/>
      <c r="K20" s="69"/>
      <c r="L20" s="69"/>
      <c r="M20" s="69"/>
    </row>
    <row r="21" spans="1:13" ht="51" customHeight="1">
      <c r="A21" s="233"/>
      <c r="B21" s="246"/>
      <c r="C21" s="247" t="s">
        <v>658</v>
      </c>
      <c r="D21" s="247"/>
      <c r="E21" s="219"/>
      <c r="F21" s="220"/>
      <c r="G21" s="79"/>
      <c r="H21" s="68"/>
      <c r="I21" s="68"/>
      <c r="J21" s="69"/>
      <c r="K21" s="69"/>
      <c r="L21" s="69"/>
      <c r="M21" s="69"/>
    </row>
    <row r="22" spans="1:13" ht="15" customHeight="1">
      <c r="A22" s="233">
        <v>2</v>
      </c>
      <c r="B22" s="246" t="s">
        <v>659</v>
      </c>
      <c r="C22" s="244" t="s">
        <v>660</v>
      </c>
      <c r="D22" s="244"/>
      <c r="E22" s="219" t="s">
        <v>661</v>
      </c>
      <c r="F22" s="220">
        <v>1300</v>
      </c>
      <c r="G22" s="77"/>
      <c r="H22" s="68"/>
      <c r="I22" s="68"/>
      <c r="J22" s="69"/>
      <c r="K22" s="69"/>
      <c r="L22" s="69"/>
      <c r="M22" s="69"/>
    </row>
    <row r="23" spans="1:13" ht="15" customHeight="1">
      <c r="A23" s="233"/>
      <c r="B23" s="246"/>
      <c r="C23" s="243" t="s">
        <v>662</v>
      </c>
      <c r="D23" s="243"/>
      <c r="E23" s="219"/>
      <c r="F23" s="220"/>
      <c r="G23" s="78"/>
      <c r="H23" s="68"/>
      <c r="I23" s="68"/>
      <c r="J23" s="69"/>
      <c r="K23" s="69"/>
      <c r="L23" s="69"/>
      <c r="M23" s="69"/>
    </row>
    <row r="24" spans="1:13" ht="15" customHeight="1">
      <c r="A24" s="233"/>
      <c r="B24" s="246"/>
      <c r="C24" s="244" t="s">
        <v>663</v>
      </c>
      <c r="D24" s="244"/>
      <c r="E24" s="219"/>
      <c r="F24" s="220"/>
      <c r="G24" s="78"/>
      <c r="H24" s="68"/>
      <c r="I24" s="68"/>
      <c r="J24" s="69"/>
      <c r="K24" s="69"/>
      <c r="L24" s="69"/>
      <c r="M24" s="69"/>
    </row>
    <row r="25" spans="1:13" ht="45.75" customHeight="1">
      <c r="A25" s="233"/>
      <c r="B25" s="246"/>
      <c r="C25" s="245" t="s">
        <v>664</v>
      </c>
      <c r="D25" s="245"/>
      <c r="E25" s="219"/>
      <c r="F25" s="220"/>
      <c r="G25" s="79"/>
      <c r="H25" s="68"/>
      <c r="I25" s="68"/>
      <c r="J25" s="69"/>
      <c r="K25" s="69"/>
      <c r="L25" s="69"/>
      <c r="M25" s="69"/>
    </row>
    <row r="26" spans="1:13" ht="12.75" customHeight="1">
      <c r="A26" s="233">
        <v>3</v>
      </c>
      <c r="B26" s="246" t="s">
        <v>665</v>
      </c>
      <c r="C26" s="221" t="s">
        <v>666</v>
      </c>
      <c r="D26" s="221"/>
      <c r="E26" s="219" t="s">
        <v>661</v>
      </c>
      <c r="F26" s="220">
        <v>10</v>
      </c>
      <c r="G26" s="77"/>
      <c r="H26" s="68"/>
      <c r="I26" s="68"/>
      <c r="J26" s="69"/>
      <c r="K26" s="69"/>
      <c r="L26" s="69"/>
      <c r="M26" s="69"/>
    </row>
    <row r="27" spans="1:13" ht="15" customHeight="1">
      <c r="A27" s="233"/>
      <c r="B27" s="246"/>
      <c r="C27" s="222" t="s">
        <v>667</v>
      </c>
      <c r="D27" s="222"/>
      <c r="E27" s="219"/>
      <c r="F27" s="220"/>
      <c r="G27" s="78"/>
      <c r="H27" s="68"/>
      <c r="I27" s="68"/>
      <c r="J27" s="69"/>
      <c r="K27" s="69"/>
      <c r="L27" s="69"/>
      <c r="M27" s="69"/>
    </row>
    <row r="28" spans="1:13" ht="15" customHeight="1">
      <c r="A28" s="233"/>
      <c r="B28" s="246"/>
      <c r="C28" s="225" t="s">
        <v>668</v>
      </c>
      <c r="D28" s="225"/>
      <c r="E28" s="219"/>
      <c r="F28" s="220"/>
      <c r="G28" s="78"/>
      <c r="H28" s="68"/>
      <c r="I28" s="68"/>
      <c r="J28" s="69"/>
      <c r="K28" s="69"/>
      <c r="L28" s="69"/>
      <c r="M28" s="69"/>
    </row>
    <row r="29" spans="1:13" ht="20.25" customHeight="1">
      <c r="A29" s="233"/>
      <c r="B29" s="246"/>
      <c r="C29" s="221" t="s">
        <v>669</v>
      </c>
      <c r="D29" s="221"/>
      <c r="E29" s="219"/>
      <c r="F29" s="220"/>
      <c r="G29" s="79"/>
      <c r="H29" s="68"/>
      <c r="I29" s="68"/>
      <c r="J29" s="69"/>
      <c r="K29" s="69"/>
      <c r="L29" s="69"/>
      <c r="M29" s="69"/>
    </row>
    <row r="30" spans="1:13" ht="12.75" customHeight="1">
      <c r="A30" s="233">
        <v>4</v>
      </c>
      <c r="B30" s="224" t="s">
        <v>670</v>
      </c>
      <c r="C30" s="221" t="s">
        <v>671</v>
      </c>
      <c r="D30" s="221"/>
      <c r="E30" s="219" t="s">
        <v>672</v>
      </c>
      <c r="F30" s="220">
        <v>120</v>
      </c>
      <c r="G30" s="77"/>
      <c r="H30" s="68"/>
      <c r="I30" s="68"/>
      <c r="J30" s="69"/>
      <c r="K30" s="69"/>
      <c r="L30" s="69"/>
      <c r="M30" s="69"/>
    </row>
    <row r="31" spans="1:13" ht="15" customHeight="1">
      <c r="A31" s="233"/>
      <c r="B31" s="224"/>
      <c r="C31" s="222" t="s">
        <v>673</v>
      </c>
      <c r="D31" s="222"/>
      <c r="E31" s="219"/>
      <c r="F31" s="220"/>
      <c r="G31" s="78"/>
      <c r="H31" s="68"/>
      <c r="I31" s="68"/>
      <c r="J31" s="69"/>
      <c r="K31" s="69"/>
      <c r="L31" s="69"/>
      <c r="M31" s="69"/>
    </row>
    <row r="32" spans="1:13" ht="12.75" customHeight="1">
      <c r="A32" s="233"/>
      <c r="B32" s="224"/>
      <c r="C32" s="221" t="s">
        <v>674</v>
      </c>
      <c r="D32" s="221"/>
      <c r="E32" s="219"/>
      <c r="F32" s="220"/>
      <c r="G32" s="78"/>
      <c r="H32" s="68"/>
      <c r="I32" s="68"/>
      <c r="J32" s="69"/>
      <c r="K32" s="69"/>
      <c r="L32" s="69"/>
      <c r="M32" s="69"/>
    </row>
    <row r="33" spans="1:13" ht="41.25" customHeight="1">
      <c r="A33" s="233"/>
      <c r="B33" s="224"/>
      <c r="C33" s="222" t="s">
        <v>675</v>
      </c>
      <c r="D33" s="222"/>
      <c r="E33" s="219"/>
      <c r="F33" s="220"/>
      <c r="G33" s="79"/>
      <c r="H33" s="68"/>
      <c r="I33" s="68"/>
      <c r="J33" s="69"/>
      <c r="K33" s="69"/>
      <c r="L33" s="69"/>
      <c r="M33" s="69"/>
    </row>
    <row r="34" spans="1:13" ht="12.75" customHeight="1">
      <c r="A34" s="233">
        <v>5</v>
      </c>
      <c r="B34" s="224" t="s">
        <v>676</v>
      </c>
      <c r="C34" s="221" t="s">
        <v>671</v>
      </c>
      <c r="D34" s="221"/>
      <c r="E34" s="219" t="s">
        <v>672</v>
      </c>
      <c r="F34" s="220">
        <v>150</v>
      </c>
      <c r="G34" s="77"/>
      <c r="H34" s="68"/>
      <c r="I34" s="68"/>
      <c r="J34" s="69"/>
      <c r="K34" s="69"/>
      <c r="L34" s="69"/>
      <c r="M34" s="69"/>
    </row>
    <row r="35" spans="1:13" ht="15" customHeight="1">
      <c r="A35" s="233"/>
      <c r="B35" s="224"/>
      <c r="C35" s="222" t="s">
        <v>673</v>
      </c>
      <c r="D35" s="222"/>
      <c r="E35" s="219"/>
      <c r="F35" s="220"/>
      <c r="G35" s="78"/>
      <c r="H35" s="68"/>
      <c r="I35" s="68"/>
      <c r="J35" s="69"/>
      <c r="K35" s="69"/>
      <c r="L35" s="69"/>
      <c r="M35" s="69"/>
    </row>
    <row r="36" spans="1:13" ht="12.75" customHeight="1">
      <c r="A36" s="233"/>
      <c r="B36" s="224"/>
      <c r="C36" s="221" t="s">
        <v>674</v>
      </c>
      <c r="D36" s="221"/>
      <c r="E36" s="219"/>
      <c r="F36" s="220"/>
      <c r="G36" s="78"/>
      <c r="H36" s="68"/>
      <c r="I36" s="68"/>
      <c r="J36" s="69"/>
      <c r="K36" s="69"/>
      <c r="L36" s="69"/>
      <c r="M36" s="69"/>
    </row>
    <row r="37" spans="1:13" ht="33.75" customHeight="1">
      <c r="A37" s="233"/>
      <c r="B37" s="224"/>
      <c r="C37" s="222" t="s">
        <v>677</v>
      </c>
      <c r="D37" s="222"/>
      <c r="E37" s="219"/>
      <c r="F37" s="220"/>
      <c r="G37" s="79"/>
      <c r="H37" s="68"/>
      <c r="I37" s="68"/>
      <c r="J37" s="69"/>
      <c r="K37" s="69"/>
      <c r="L37" s="69"/>
      <c r="M37" s="69"/>
    </row>
    <row r="38" spans="1:13" ht="12.75" customHeight="1">
      <c r="A38" s="214" t="s">
        <v>646</v>
      </c>
      <c r="B38" s="214"/>
      <c r="C38" s="214"/>
      <c r="D38" s="214"/>
      <c r="E38" s="81"/>
      <c r="F38" s="82"/>
      <c r="G38" s="82"/>
      <c r="H38" s="74"/>
      <c r="I38" s="74"/>
      <c r="J38" s="74"/>
      <c r="K38" s="74"/>
      <c r="L38" s="74"/>
      <c r="M38" s="74"/>
    </row>
    <row r="39" spans="1:13" ht="15" customHeight="1">
      <c r="A39" s="215" t="s">
        <v>678</v>
      </c>
      <c r="B39" s="215"/>
      <c r="C39" s="215"/>
      <c r="D39" s="215"/>
      <c r="E39" s="83"/>
      <c r="F39" s="79"/>
      <c r="G39" s="79"/>
      <c r="H39" s="68"/>
      <c r="I39" s="68"/>
      <c r="J39" s="69"/>
      <c r="K39" s="69"/>
      <c r="L39" s="69"/>
      <c r="M39" s="69"/>
    </row>
    <row r="40" spans="1:13" ht="15" customHeight="1">
      <c r="A40" s="215" t="s">
        <v>679</v>
      </c>
      <c r="B40" s="215"/>
      <c r="C40" s="215"/>
      <c r="D40" s="215"/>
      <c r="E40" s="83"/>
      <c r="F40" s="79"/>
      <c r="G40" s="79"/>
      <c r="H40" s="68"/>
      <c r="I40" s="68"/>
      <c r="J40" s="69"/>
      <c r="K40" s="69"/>
      <c r="L40" s="69"/>
      <c r="M40" s="69"/>
    </row>
    <row r="41" spans="1:13" ht="24" customHeight="1">
      <c r="A41" s="216" t="s">
        <v>680</v>
      </c>
      <c r="B41" s="216"/>
      <c r="C41" s="216"/>
      <c r="D41" s="216"/>
      <c r="E41" s="216"/>
      <c r="F41" s="79"/>
      <c r="G41" s="79"/>
      <c r="H41" s="68"/>
      <c r="I41" s="68"/>
      <c r="J41" s="69"/>
      <c r="K41" s="69"/>
      <c r="L41" s="69"/>
      <c r="M41" s="69"/>
    </row>
    <row r="42" spans="1:13" ht="12.75" customHeight="1">
      <c r="A42" s="227" t="s">
        <v>681</v>
      </c>
      <c r="B42" s="227"/>
      <c r="C42" s="227"/>
      <c r="D42" s="227"/>
      <c r="E42" s="83"/>
      <c r="F42" s="79"/>
      <c r="G42" s="79"/>
      <c r="H42" s="68"/>
      <c r="I42" s="68"/>
      <c r="J42" s="69"/>
      <c r="K42" s="69"/>
      <c r="L42" s="69"/>
      <c r="M42" s="69"/>
    </row>
    <row r="43" spans="1:13" ht="15" customHeight="1">
      <c r="A43" s="227" t="s">
        <v>682</v>
      </c>
      <c r="B43" s="227"/>
      <c r="C43" s="227"/>
      <c r="D43" s="227"/>
      <c r="E43" s="227"/>
      <c r="F43" s="227"/>
      <c r="G43" s="227"/>
      <c r="H43" s="227"/>
      <c r="I43" s="227"/>
      <c r="J43" s="69"/>
      <c r="K43" s="69"/>
      <c r="L43" s="69"/>
      <c r="M43" s="69"/>
    </row>
    <row r="44" spans="1:13" ht="15" customHeight="1">
      <c r="A44" s="213" t="s">
        <v>115</v>
      </c>
      <c r="B44" s="213"/>
      <c r="C44" s="213"/>
      <c r="D44" s="213"/>
      <c r="E44" s="213"/>
      <c r="F44" s="213"/>
      <c r="G44" s="213"/>
      <c r="H44" s="213"/>
      <c r="I44" s="213"/>
      <c r="J44" s="213"/>
      <c r="K44" s="69"/>
      <c r="L44" s="69"/>
      <c r="M44" s="69"/>
    </row>
    <row r="45" spans="1:13" ht="15" customHeight="1">
      <c r="A45" s="65" t="s">
        <v>683</v>
      </c>
      <c r="B45" s="241" t="s">
        <v>684</v>
      </c>
      <c r="C45" s="241"/>
      <c r="D45" s="241"/>
      <c r="E45" s="241"/>
      <c r="F45" s="241"/>
      <c r="G45" s="241"/>
      <c r="H45" s="241"/>
      <c r="I45" s="241"/>
      <c r="J45" s="66"/>
      <c r="K45" s="66"/>
      <c r="L45" s="66"/>
      <c r="M45" s="66"/>
    </row>
    <row r="46" spans="1:13" ht="12.75" customHeight="1">
      <c r="A46" s="233">
        <v>1</v>
      </c>
      <c r="B46" s="224" t="s">
        <v>685</v>
      </c>
      <c r="C46" s="221" t="s">
        <v>686</v>
      </c>
      <c r="D46" s="221"/>
      <c r="E46" s="219" t="s">
        <v>661</v>
      </c>
      <c r="F46" s="77"/>
      <c r="G46" s="77"/>
      <c r="H46" s="68"/>
      <c r="I46" s="68"/>
      <c r="J46" s="69"/>
      <c r="K46" s="69"/>
      <c r="L46" s="69"/>
      <c r="M46" s="69"/>
    </row>
    <row r="47" spans="1:13" ht="15" customHeight="1">
      <c r="A47" s="233"/>
      <c r="B47" s="224"/>
      <c r="C47" s="222" t="s">
        <v>687</v>
      </c>
      <c r="D47" s="222"/>
      <c r="E47" s="219"/>
      <c r="F47" s="242">
        <v>50</v>
      </c>
      <c r="G47" s="78"/>
      <c r="H47" s="68"/>
      <c r="I47" s="68"/>
      <c r="J47" s="69"/>
      <c r="K47" s="69"/>
      <c r="L47" s="69"/>
      <c r="M47" s="69"/>
    </row>
    <row r="48" spans="1:13" ht="12.75" customHeight="1">
      <c r="A48" s="233"/>
      <c r="B48" s="224"/>
      <c r="C48" s="221" t="s">
        <v>688</v>
      </c>
      <c r="D48" s="221"/>
      <c r="E48" s="219"/>
      <c r="F48" s="242"/>
      <c r="G48" s="78"/>
      <c r="H48" s="68"/>
      <c r="I48" s="68"/>
      <c r="J48" s="69"/>
      <c r="K48" s="69"/>
      <c r="L48" s="69"/>
      <c r="M48" s="69"/>
    </row>
    <row r="49" spans="1:13" ht="12.75" customHeight="1">
      <c r="A49" s="233"/>
      <c r="B49" s="224"/>
      <c r="C49" s="221" t="s">
        <v>689</v>
      </c>
      <c r="D49" s="221"/>
      <c r="E49" s="219"/>
      <c r="F49" s="242"/>
      <c r="G49" s="78"/>
      <c r="H49" s="68"/>
      <c r="I49" s="68"/>
      <c r="J49" s="69"/>
      <c r="K49" s="69"/>
      <c r="L49" s="69"/>
      <c r="M49" s="69"/>
    </row>
    <row r="50" spans="1:13" ht="12.75" customHeight="1">
      <c r="A50" s="233"/>
      <c r="B50" s="224"/>
      <c r="C50" s="221" t="s">
        <v>690</v>
      </c>
      <c r="D50" s="221"/>
      <c r="E50" s="219"/>
      <c r="F50" s="242"/>
      <c r="G50" s="78"/>
      <c r="H50" s="68"/>
      <c r="I50" s="68"/>
      <c r="J50" s="69"/>
      <c r="K50" s="69"/>
      <c r="L50" s="69"/>
      <c r="M50" s="69"/>
    </row>
    <row r="51" spans="1:13" ht="55.5" customHeight="1">
      <c r="A51" s="233"/>
      <c r="B51" s="224"/>
      <c r="C51" s="232" t="s">
        <v>691</v>
      </c>
      <c r="D51" s="232"/>
      <c r="E51" s="219"/>
      <c r="F51" s="242"/>
      <c r="G51" s="79"/>
      <c r="H51" s="68"/>
      <c r="I51" s="68"/>
      <c r="J51" s="69"/>
      <c r="K51" s="69"/>
      <c r="L51" s="69"/>
      <c r="M51" s="69"/>
    </row>
    <row r="52" spans="1:13" ht="15" customHeight="1">
      <c r="A52" s="214" t="s">
        <v>646</v>
      </c>
      <c r="B52" s="214"/>
      <c r="C52" s="214"/>
      <c r="D52" s="214"/>
      <c r="E52" s="81"/>
      <c r="F52" s="82"/>
      <c r="G52" s="82"/>
      <c r="H52" s="74"/>
      <c r="I52" s="74"/>
      <c r="J52" s="74"/>
      <c r="K52" s="74"/>
      <c r="L52" s="74"/>
      <c r="M52" s="74"/>
    </row>
    <row r="53" spans="1:13" ht="15" customHeight="1">
      <c r="A53" s="215" t="s">
        <v>692</v>
      </c>
      <c r="B53" s="215"/>
      <c r="C53" s="215"/>
      <c r="D53" s="215"/>
      <c r="E53" s="83"/>
      <c r="F53" s="79"/>
      <c r="G53" s="79"/>
      <c r="H53" s="68"/>
      <c r="I53" s="68"/>
      <c r="J53" s="69"/>
      <c r="K53" s="69"/>
      <c r="L53" s="69"/>
      <c r="M53" s="69"/>
    </row>
    <row r="54" spans="1:13" ht="29.25" customHeight="1">
      <c r="A54" s="216" t="s">
        <v>693</v>
      </c>
      <c r="B54" s="216"/>
      <c r="C54" s="216"/>
      <c r="D54" s="216"/>
      <c r="E54" s="216"/>
      <c r="F54" s="79"/>
      <c r="G54" s="79"/>
      <c r="H54" s="68"/>
      <c r="I54" s="68"/>
      <c r="J54" s="69"/>
      <c r="K54" s="69"/>
      <c r="L54" s="69"/>
      <c r="M54" s="69"/>
    </row>
    <row r="55" spans="1:13" ht="12.75" customHeight="1">
      <c r="A55" s="227" t="s">
        <v>649</v>
      </c>
      <c r="B55" s="227"/>
      <c r="C55" s="227"/>
      <c r="D55" s="227"/>
      <c r="E55" s="227"/>
      <c r="F55" s="227"/>
      <c r="G55" s="227"/>
      <c r="H55" s="227"/>
      <c r="I55" s="227"/>
      <c r="J55" s="69"/>
      <c r="K55" s="69"/>
      <c r="L55" s="69"/>
      <c r="M55" s="69"/>
    </row>
    <row r="56" spans="1:13" ht="15" customHeight="1">
      <c r="A56" s="213" t="s">
        <v>115</v>
      </c>
      <c r="B56" s="213"/>
      <c r="C56" s="213"/>
      <c r="D56" s="213"/>
      <c r="E56" s="213"/>
      <c r="F56" s="213"/>
      <c r="G56" s="213"/>
      <c r="H56" s="213"/>
      <c r="I56" s="213"/>
      <c r="J56" s="213"/>
      <c r="K56" s="69"/>
      <c r="L56" s="69"/>
      <c r="M56" s="69"/>
    </row>
    <row r="57" spans="1:13" ht="15" customHeight="1">
      <c r="A57" s="65" t="s">
        <v>694</v>
      </c>
      <c r="B57" s="241" t="s">
        <v>695</v>
      </c>
      <c r="C57" s="241"/>
      <c r="D57" s="241"/>
      <c r="E57" s="241"/>
      <c r="F57" s="241"/>
      <c r="G57" s="241"/>
      <c r="H57" s="241"/>
      <c r="I57" s="241"/>
      <c r="J57" s="66"/>
      <c r="K57" s="66"/>
      <c r="L57" s="66"/>
      <c r="M57" s="66"/>
    </row>
    <row r="58" spans="1:13" ht="12.75" customHeight="1">
      <c r="A58" s="223">
        <v>1</v>
      </c>
      <c r="B58" s="224" t="s">
        <v>696</v>
      </c>
      <c r="C58" s="221" t="s">
        <v>697</v>
      </c>
      <c r="D58" s="221"/>
      <c r="E58" s="219" t="s">
        <v>698</v>
      </c>
      <c r="F58" s="220">
        <v>30</v>
      </c>
      <c r="G58" s="77"/>
      <c r="H58" s="68"/>
      <c r="I58" s="68"/>
      <c r="J58" s="69"/>
      <c r="K58" s="69"/>
      <c r="L58" s="69"/>
      <c r="M58" s="69"/>
    </row>
    <row r="59" spans="1:13" ht="15" customHeight="1">
      <c r="A59" s="223"/>
      <c r="B59" s="224"/>
      <c r="C59" s="222" t="s">
        <v>699</v>
      </c>
      <c r="D59" s="222"/>
      <c r="E59" s="219"/>
      <c r="F59" s="220"/>
      <c r="G59" s="78"/>
      <c r="H59" s="68"/>
      <c r="I59" s="68"/>
      <c r="J59" s="69"/>
      <c r="K59" s="69"/>
      <c r="L59" s="69"/>
      <c r="M59" s="69"/>
    </row>
    <row r="60" spans="1:13" ht="12.75" customHeight="1">
      <c r="A60" s="223"/>
      <c r="B60" s="224"/>
      <c r="C60" s="221" t="s">
        <v>700</v>
      </c>
      <c r="D60" s="221"/>
      <c r="E60" s="219"/>
      <c r="F60" s="220"/>
      <c r="G60" s="78"/>
      <c r="H60" s="68"/>
      <c r="I60" s="68"/>
      <c r="J60" s="69"/>
      <c r="K60" s="69"/>
      <c r="L60" s="69"/>
      <c r="M60" s="69"/>
    </row>
    <row r="61" spans="1:13" ht="34.5" customHeight="1">
      <c r="A61" s="223"/>
      <c r="B61" s="224"/>
      <c r="C61" s="222" t="s">
        <v>701</v>
      </c>
      <c r="D61" s="222"/>
      <c r="E61" s="219"/>
      <c r="F61" s="220"/>
      <c r="G61" s="79"/>
      <c r="H61" s="68"/>
      <c r="I61" s="68"/>
      <c r="J61" s="69"/>
      <c r="K61" s="69"/>
      <c r="L61" s="69"/>
      <c r="M61" s="69"/>
    </row>
    <row r="62" spans="1:13" ht="12.75" customHeight="1">
      <c r="A62" s="223">
        <v>2</v>
      </c>
      <c r="B62" s="224" t="s">
        <v>702</v>
      </c>
      <c r="C62" s="221" t="s">
        <v>703</v>
      </c>
      <c r="D62" s="221"/>
      <c r="E62" s="219" t="s">
        <v>347</v>
      </c>
      <c r="F62" s="220">
        <v>70</v>
      </c>
      <c r="G62" s="77"/>
      <c r="H62" s="68"/>
      <c r="I62" s="68"/>
      <c r="J62" s="69"/>
      <c r="K62" s="69"/>
      <c r="L62" s="69"/>
      <c r="M62" s="69"/>
    </row>
    <row r="63" spans="1:13" ht="15" customHeight="1">
      <c r="A63" s="223"/>
      <c r="B63" s="224"/>
      <c r="C63" s="222" t="s">
        <v>704</v>
      </c>
      <c r="D63" s="222"/>
      <c r="E63" s="219"/>
      <c r="F63" s="220"/>
      <c r="G63" s="78"/>
      <c r="H63" s="68"/>
      <c r="I63" s="68"/>
      <c r="J63" s="69"/>
      <c r="K63" s="69"/>
      <c r="L63" s="69"/>
      <c r="M63" s="69"/>
    </row>
    <row r="64" spans="1:13" ht="12.75" customHeight="1">
      <c r="A64" s="223"/>
      <c r="B64" s="224"/>
      <c r="C64" s="221" t="s">
        <v>705</v>
      </c>
      <c r="D64" s="221"/>
      <c r="E64" s="219"/>
      <c r="F64" s="220"/>
      <c r="G64" s="78"/>
      <c r="H64" s="68"/>
      <c r="I64" s="68"/>
      <c r="J64" s="69"/>
      <c r="K64" s="69"/>
      <c r="L64" s="69"/>
      <c r="M64" s="69"/>
    </row>
    <row r="65" spans="1:13" ht="121.5" customHeight="1">
      <c r="A65" s="223"/>
      <c r="B65" s="224"/>
      <c r="C65" s="222" t="s">
        <v>706</v>
      </c>
      <c r="D65" s="222"/>
      <c r="E65" s="219"/>
      <c r="F65" s="220"/>
      <c r="G65" s="79"/>
      <c r="H65" s="68"/>
      <c r="I65" s="68"/>
      <c r="J65" s="69"/>
      <c r="K65" s="69"/>
      <c r="L65" s="69"/>
      <c r="M65" s="69"/>
    </row>
    <row r="66" spans="1:13" ht="12.75" customHeight="1">
      <c r="A66" s="214" t="s">
        <v>646</v>
      </c>
      <c r="B66" s="214"/>
      <c r="C66" s="214"/>
      <c r="D66" s="214"/>
      <c r="E66" s="72"/>
      <c r="F66" s="73"/>
      <c r="G66" s="73"/>
      <c r="H66" s="74"/>
      <c r="I66" s="74"/>
      <c r="J66" s="74"/>
      <c r="K66" s="74"/>
      <c r="L66" s="74"/>
      <c r="M66" s="74"/>
    </row>
    <row r="67" spans="1:13" ht="12.75" customHeight="1">
      <c r="A67" s="215" t="s">
        <v>707</v>
      </c>
      <c r="B67" s="215"/>
      <c r="C67" s="215"/>
      <c r="D67" s="215"/>
      <c r="E67" s="80"/>
      <c r="F67" s="80"/>
      <c r="G67" s="80"/>
      <c r="H67" s="68"/>
      <c r="I67" s="68"/>
      <c r="J67" s="69"/>
      <c r="K67" s="69"/>
      <c r="L67" s="69"/>
      <c r="M67" s="69"/>
    </row>
    <row r="68" spans="1:13" ht="22.5" customHeight="1">
      <c r="A68" s="216" t="s">
        <v>693</v>
      </c>
      <c r="B68" s="216"/>
      <c r="C68" s="216"/>
      <c r="D68" s="216"/>
      <c r="E68" s="216"/>
      <c r="F68" s="76"/>
      <c r="G68" s="76"/>
      <c r="H68" s="68"/>
      <c r="I68" s="68"/>
      <c r="J68" s="69"/>
      <c r="K68" s="69"/>
      <c r="L68" s="69"/>
      <c r="M68" s="69"/>
    </row>
    <row r="69" spans="1:13" ht="15" customHeight="1">
      <c r="A69" s="227" t="s">
        <v>649</v>
      </c>
      <c r="B69" s="227"/>
      <c r="C69" s="227"/>
      <c r="D69" s="227"/>
      <c r="E69" s="227"/>
      <c r="F69" s="227"/>
      <c r="G69" s="227"/>
      <c r="H69" s="227"/>
      <c r="I69" s="227"/>
      <c r="J69" s="69"/>
      <c r="K69" s="69"/>
      <c r="L69" s="69"/>
      <c r="M69" s="69"/>
    </row>
    <row r="70" spans="1:13" ht="15" customHeight="1">
      <c r="A70" s="213" t="s">
        <v>115</v>
      </c>
      <c r="B70" s="213"/>
      <c r="C70" s="213"/>
      <c r="D70" s="213"/>
      <c r="E70" s="213"/>
      <c r="F70" s="213"/>
      <c r="G70" s="213"/>
      <c r="H70" s="213"/>
      <c r="I70" s="213"/>
      <c r="J70" s="213"/>
      <c r="K70" s="69"/>
      <c r="L70" s="69"/>
      <c r="M70" s="69"/>
    </row>
    <row r="71" spans="1:13" ht="15" customHeight="1">
      <c r="A71" s="84" t="s">
        <v>708</v>
      </c>
      <c r="B71" s="236" t="s">
        <v>709</v>
      </c>
      <c r="C71" s="236"/>
      <c r="D71" s="236"/>
      <c r="E71" s="236"/>
      <c r="F71" s="236"/>
      <c r="G71" s="236"/>
      <c r="H71" s="236"/>
      <c r="I71" s="236"/>
      <c r="J71" s="66"/>
      <c r="K71" s="66"/>
      <c r="L71" s="66"/>
      <c r="M71" s="66"/>
    </row>
    <row r="72" spans="1:13" ht="15" customHeight="1">
      <c r="A72" s="233">
        <v>1</v>
      </c>
      <c r="B72" s="224" t="s">
        <v>710</v>
      </c>
      <c r="C72" s="240" t="s">
        <v>711</v>
      </c>
      <c r="D72" s="240"/>
      <c r="E72" s="219" t="s">
        <v>661</v>
      </c>
      <c r="F72" s="220">
        <v>600</v>
      </c>
      <c r="G72" s="77"/>
      <c r="H72" s="68"/>
      <c r="I72" s="68"/>
      <c r="J72" s="69"/>
      <c r="K72" s="69"/>
      <c r="L72" s="69"/>
      <c r="M72" s="69"/>
    </row>
    <row r="73" spans="1:13" ht="12.75" customHeight="1">
      <c r="A73" s="233"/>
      <c r="B73" s="224"/>
      <c r="C73" s="221" t="s">
        <v>712</v>
      </c>
      <c r="D73" s="221"/>
      <c r="E73" s="219"/>
      <c r="F73" s="220"/>
      <c r="G73" s="78"/>
      <c r="H73" s="68"/>
      <c r="I73" s="68"/>
      <c r="J73" s="69"/>
      <c r="K73" s="69"/>
      <c r="L73" s="69"/>
      <c r="M73" s="69"/>
    </row>
    <row r="74" spans="1:13" ht="15" customHeight="1">
      <c r="A74" s="233"/>
      <c r="B74" s="224"/>
      <c r="C74" s="222" t="s">
        <v>713</v>
      </c>
      <c r="D74" s="222"/>
      <c r="E74" s="219"/>
      <c r="F74" s="220"/>
      <c r="G74" s="78"/>
      <c r="H74" s="68"/>
      <c r="I74" s="68"/>
      <c r="J74" s="69"/>
      <c r="K74" s="69"/>
      <c r="L74" s="69"/>
      <c r="M74" s="69"/>
    </row>
    <row r="75" spans="1:13" ht="12.75" customHeight="1">
      <c r="A75" s="233"/>
      <c r="B75" s="224"/>
      <c r="C75" s="221" t="s">
        <v>714</v>
      </c>
      <c r="D75" s="221"/>
      <c r="E75" s="219"/>
      <c r="F75" s="220"/>
      <c r="G75" s="78"/>
      <c r="H75" s="68"/>
      <c r="I75" s="68"/>
      <c r="J75" s="69"/>
      <c r="K75" s="69"/>
      <c r="L75" s="69"/>
      <c r="M75" s="69"/>
    </row>
    <row r="76" spans="1:13" ht="47.25" customHeight="1">
      <c r="A76" s="233"/>
      <c r="B76" s="224"/>
      <c r="C76" s="221" t="s">
        <v>715</v>
      </c>
      <c r="D76" s="221"/>
      <c r="E76" s="219"/>
      <c r="F76" s="220"/>
      <c r="G76" s="79"/>
      <c r="H76" s="68"/>
      <c r="I76" s="68"/>
      <c r="J76" s="69"/>
      <c r="K76" s="69"/>
      <c r="L76" s="69"/>
      <c r="M76" s="69"/>
    </row>
    <row r="77" spans="1:13" ht="15" customHeight="1">
      <c r="A77" s="233">
        <v>2</v>
      </c>
      <c r="B77" s="224" t="s">
        <v>710</v>
      </c>
      <c r="C77" s="240" t="s">
        <v>711</v>
      </c>
      <c r="D77" s="240"/>
      <c r="E77" s="219" t="s">
        <v>716</v>
      </c>
      <c r="F77" s="220">
        <v>50</v>
      </c>
      <c r="G77" s="77"/>
      <c r="H77" s="68"/>
      <c r="I77" s="68"/>
      <c r="J77" s="69"/>
      <c r="K77" s="69"/>
      <c r="L77" s="69"/>
      <c r="M77" s="69"/>
    </row>
    <row r="78" spans="1:13" ht="12.75" customHeight="1">
      <c r="A78" s="233"/>
      <c r="B78" s="224"/>
      <c r="C78" s="221" t="s">
        <v>712</v>
      </c>
      <c r="D78" s="221"/>
      <c r="E78" s="219"/>
      <c r="F78" s="220"/>
      <c r="G78" s="78"/>
      <c r="H78" s="68"/>
      <c r="I78" s="68"/>
      <c r="J78" s="69"/>
      <c r="K78" s="69"/>
      <c r="L78" s="69"/>
      <c r="M78" s="69"/>
    </row>
    <row r="79" spans="1:13" ht="15" customHeight="1">
      <c r="A79" s="233"/>
      <c r="B79" s="224"/>
      <c r="C79" s="222" t="s">
        <v>713</v>
      </c>
      <c r="D79" s="222"/>
      <c r="E79" s="219"/>
      <c r="F79" s="220"/>
      <c r="G79" s="78"/>
      <c r="H79" s="68"/>
      <c r="I79" s="68"/>
      <c r="J79" s="69"/>
      <c r="K79" s="69"/>
      <c r="L79" s="69"/>
      <c r="M79" s="69"/>
    </row>
    <row r="80" spans="1:13" ht="12.75" customHeight="1">
      <c r="A80" s="233"/>
      <c r="B80" s="224"/>
      <c r="C80" s="221" t="s">
        <v>714</v>
      </c>
      <c r="D80" s="221"/>
      <c r="E80" s="219"/>
      <c r="F80" s="220"/>
      <c r="G80" s="78"/>
      <c r="H80" s="68"/>
      <c r="I80" s="68"/>
      <c r="J80" s="69"/>
      <c r="K80" s="69"/>
      <c r="L80" s="69"/>
      <c r="M80" s="69"/>
    </row>
    <row r="81" spans="1:13" ht="45" customHeight="1">
      <c r="A81" s="233"/>
      <c r="B81" s="224"/>
      <c r="C81" s="225" t="s">
        <v>717</v>
      </c>
      <c r="D81" s="225"/>
      <c r="E81" s="219"/>
      <c r="F81" s="220"/>
      <c r="G81" s="79"/>
      <c r="H81" s="68"/>
      <c r="I81" s="68"/>
      <c r="J81" s="69"/>
      <c r="K81" s="69"/>
      <c r="L81" s="69"/>
      <c r="M81" s="69"/>
    </row>
    <row r="82" spans="1:13" ht="15" customHeight="1">
      <c r="A82" s="233">
        <v>3</v>
      </c>
      <c r="B82" s="224" t="s">
        <v>718</v>
      </c>
      <c r="C82" s="222" t="s">
        <v>719</v>
      </c>
      <c r="D82" s="222"/>
      <c r="E82" s="219" t="s">
        <v>661</v>
      </c>
      <c r="F82" s="220">
        <v>800</v>
      </c>
      <c r="G82" s="77"/>
      <c r="H82" s="68"/>
      <c r="I82" s="68"/>
      <c r="J82" s="69"/>
      <c r="K82" s="69"/>
      <c r="L82" s="69"/>
      <c r="M82" s="69"/>
    </row>
    <row r="83" spans="1:13" ht="12.75" customHeight="1">
      <c r="A83" s="233"/>
      <c r="B83" s="224"/>
      <c r="C83" s="221" t="s">
        <v>720</v>
      </c>
      <c r="D83" s="221"/>
      <c r="E83" s="219"/>
      <c r="F83" s="220"/>
      <c r="G83" s="78"/>
      <c r="H83" s="68"/>
      <c r="I83" s="68"/>
      <c r="J83" s="69"/>
      <c r="K83" s="69"/>
      <c r="L83" s="69"/>
      <c r="M83" s="69"/>
    </row>
    <row r="84" spans="1:13" ht="12.75" customHeight="1">
      <c r="A84" s="233"/>
      <c r="B84" s="224"/>
      <c r="C84" s="221" t="s">
        <v>721</v>
      </c>
      <c r="D84" s="221"/>
      <c r="E84" s="219"/>
      <c r="F84" s="220"/>
      <c r="G84" s="79"/>
      <c r="H84" s="68"/>
      <c r="I84" s="68"/>
      <c r="J84" s="69"/>
      <c r="K84" s="69"/>
      <c r="L84" s="69"/>
      <c r="M84" s="69"/>
    </row>
    <row r="85" spans="1:13" ht="15" customHeight="1">
      <c r="A85" s="233">
        <v>4</v>
      </c>
      <c r="B85" s="224" t="s">
        <v>722</v>
      </c>
      <c r="C85" s="239" t="s">
        <v>723</v>
      </c>
      <c r="D85" s="239"/>
      <c r="E85" s="219" t="s">
        <v>661</v>
      </c>
      <c r="F85" s="220">
        <v>40</v>
      </c>
      <c r="G85" s="77"/>
      <c r="H85" s="68"/>
      <c r="I85" s="68"/>
      <c r="J85" s="69"/>
      <c r="K85" s="69"/>
      <c r="L85" s="69"/>
      <c r="M85" s="69"/>
    </row>
    <row r="86" spans="1:13" ht="15" customHeight="1">
      <c r="A86" s="233"/>
      <c r="B86" s="224"/>
      <c r="C86" s="217" t="s">
        <v>724</v>
      </c>
      <c r="D86" s="217"/>
      <c r="E86" s="219"/>
      <c r="F86" s="220"/>
      <c r="G86" s="78"/>
      <c r="H86" s="68"/>
      <c r="I86" s="68"/>
      <c r="J86" s="69"/>
      <c r="K86" s="69"/>
      <c r="L86" s="69"/>
      <c r="M86" s="69"/>
    </row>
    <row r="87" spans="1:13" ht="15" customHeight="1">
      <c r="A87" s="233"/>
      <c r="B87" s="224"/>
      <c r="C87" s="239" t="s">
        <v>725</v>
      </c>
      <c r="D87" s="239"/>
      <c r="E87" s="219"/>
      <c r="F87" s="220"/>
      <c r="G87" s="79"/>
      <c r="H87" s="68"/>
      <c r="I87" s="68"/>
      <c r="J87" s="69"/>
      <c r="K87" s="69"/>
      <c r="L87" s="69"/>
      <c r="M87" s="69"/>
    </row>
    <row r="88" spans="1:13" ht="15" customHeight="1">
      <c r="A88" s="85"/>
      <c r="B88" s="237" t="s">
        <v>646</v>
      </c>
      <c r="C88" s="237"/>
      <c r="D88" s="86"/>
      <c r="E88" s="81"/>
      <c r="F88" s="82"/>
      <c r="G88" s="82"/>
      <c r="H88" s="74"/>
      <c r="I88" s="74"/>
      <c r="J88" s="74"/>
      <c r="K88" s="74"/>
      <c r="L88" s="74"/>
      <c r="M88" s="74"/>
    </row>
    <row r="89" spans="1:13" ht="15" customHeight="1">
      <c r="A89" s="217" t="s">
        <v>726</v>
      </c>
      <c r="B89" s="217"/>
      <c r="C89" s="217"/>
      <c r="D89" s="217"/>
      <c r="E89" s="217"/>
      <c r="F89" s="217"/>
      <c r="G89" s="87"/>
      <c r="H89" s="68"/>
      <c r="I89" s="68"/>
      <c r="J89" s="69"/>
      <c r="K89" s="69"/>
      <c r="L89" s="69"/>
      <c r="M89" s="69"/>
    </row>
    <row r="90" spans="1:13" ht="15" customHeight="1">
      <c r="A90" s="216" t="s">
        <v>727</v>
      </c>
      <c r="B90" s="216"/>
      <c r="C90" s="216"/>
      <c r="D90" s="216"/>
      <c r="E90" s="216"/>
      <c r="F90" s="216"/>
      <c r="G90" s="75"/>
      <c r="H90" s="68"/>
      <c r="I90" s="68"/>
      <c r="J90" s="69"/>
      <c r="K90" s="69"/>
      <c r="L90" s="69"/>
      <c r="M90" s="69"/>
    </row>
    <row r="91" spans="1:13" ht="15" customHeight="1">
      <c r="A91" s="216" t="s">
        <v>728</v>
      </c>
      <c r="B91" s="216"/>
      <c r="C91" s="216"/>
      <c r="D91" s="216"/>
      <c r="E91" s="216"/>
      <c r="F91" s="216"/>
      <c r="G91" s="75"/>
      <c r="H91" s="68"/>
      <c r="I91" s="68"/>
      <c r="J91" s="69"/>
      <c r="K91" s="69"/>
      <c r="L91" s="69"/>
      <c r="M91" s="69"/>
    </row>
    <row r="92" spans="1:13" ht="15" customHeight="1">
      <c r="A92" s="238" t="s">
        <v>729</v>
      </c>
      <c r="B92" s="238"/>
      <c r="C92" s="238"/>
      <c r="D92" s="238"/>
      <c r="E92" s="238"/>
      <c r="F92" s="238"/>
      <c r="G92" s="238"/>
      <c r="H92" s="238"/>
      <c r="I92" s="238"/>
      <c r="J92" s="69"/>
      <c r="K92" s="69"/>
      <c r="L92" s="69"/>
      <c r="M92" s="69"/>
    </row>
    <row r="93" spans="1:13" ht="15" customHeight="1">
      <c r="A93" s="213" t="s">
        <v>115</v>
      </c>
      <c r="B93" s="213"/>
      <c r="C93" s="213"/>
      <c r="D93" s="213"/>
      <c r="E93" s="213"/>
      <c r="F93" s="213"/>
      <c r="G93" s="213"/>
      <c r="H93" s="213"/>
      <c r="I93" s="213"/>
      <c r="J93" s="213"/>
      <c r="K93" s="69"/>
      <c r="L93" s="69"/>
      <c r="M93" s="69"/>
    </row>
    <row r="94" spans="1:13" ht="15" customHeight="1">
      <c r="A94" s="84" t="s">
        <v>730</v>
      </c>
      <c r="B94" s="236" t="s">
        <v>731</v>
      </c>
      <c r="C94" s="236"/>
      <c r="D94" s="236"/>
      <c r="E94" s="236"/>
      <c r="F94" s="236"/>
      <c r="G94" s="236"/>
      <c r="H94" s="236"/>
      <c r="I94" s="236"/>
      <c r="J94" s="66"/>
      <c r="K94" s="66"/>
      <c r="L94" s="66"/>
      <c r="M94" s="66"/>
    </row>
    <row r="95" spans="1:13" ht="15" customHeight="1">
      <c r="A95" s="233">
        <v>1</v>
      </c>
      <c r="B95" s="234" t="s">
        <v>718</v>
      </c>
      <c r="C95" s="222" t="s">
        <v>732</v>
      </c>
      <c r="D95" s="222"/>
      <c r="E95" s="235" t="s">
        <v>733</v>
      </c>
      <c r="F95" s="224">
        <v>50</v>
      </c>
      <c r="G95" s="77"/>
      <c r="H95" s="229"/>
      <c r="I95" s="229" t="s">
        <v>734</v>
      </c>
      <c r="J95" s="69"/>
      <c r="K95" s="69"/>
      <c r="L95" s="69"/>
      <c r="M95" s="69"/>
    </row>
    <row r="96" spans="1:13" ht="12.75" customHeight="1">
      <c r="A96" s="233"/>
      <c r="B96" s="234"/>
      <c r="C96" s="221" t="s">
        <v>735</v>
      </c>
      <c r="D96" s="221"/>
      <c r="E96" s="235"/>
      <c r="F96" s="224"/>
      <c r="G96" s="78"/>
      <c r="H96" s="229"/>
      <c r="I96" s="229"/>
      <c r="J96" s="69"/>
      <c r="K96" s="69"/>
      <c r="L96" s="69"/>
      <c r="M96" s="69"/>
    </row>
    <row r="97" spans="1:13" ht="24" customHeight="1">
      <c r="A97" s="233"/>
      <c r="B97" s="234"/>
      <c r="C97" s="222" t="s">
        <v>736</v>
      </c>
      <c r="D97" s="222"/>
      <c r="E97" s="235"/>
      <c r="F97" s="224"/>
      <c r="G97" s="79"/>
      <c r="H97" s="229"/>
      <c r="I97" s="229"/>
      <c r="J97" s="69"/>
      <c r="K97" s="69"/>
      <c r="L97" s="69"/>
      <c r="M97" s="69"/>
    </row>
    <row r="98" spans="1:13" ht="80.25" customHeight="1">
      <c r="A98" s="233">
        <v>2</v>
      </c>
      <c r="B98" s="234" t="s">
        <v>737</v>
      </c>
      <c r="C98" s="222" t="s">
        <v>738</v>
      </c>
      <c r="D98" s="222"/>
      <c r="E98" s="235" t="s">
        <v>733</v>
      </c>
      <c r="F98" s="220">
        <v>80</v>
      </c>
      <c r="G98" s="77"/>
      <c r="H98" s="229"/>
      <c r="I98" s="229"/>
      <c r="J98" s="69"/>
      <c r="K98" s="69"/>
      <c r="L98" s="69"/>
      <c r="M98" s="69"/>
    </row>
    <row r="99" spans="1:13" ht="22.5" customHeight="1">
      <c r="A99" s="233"/>
      <c r="B99" s="234"/>
      <c r="C99" s="221" t="s">
        <v>739</v>
      </c>
      <c r="D99" s="221"/>
      <c r="E99" s="235"/>
      <c r="F99" s="220"/>
      <c r="G99" s="78"/>
      <c r="H99" s="229"/>
      <c r="I99" s="229"/>
      <c r="J99" s="69"/>
      <c r="K99" s="69"/>
      <c r="L99" s="69"/>
      <c r="M99" s="69"/>
    </row>
    <row r="100" spans="1:13" ht="35.25" customHeight="1">
      <c r="A100" s="233"/>
      <c r="B100" s="234"/>
      <c r="C100" s="225" t="s">
        <v>713</v>
      </c>
      <c r="D100" s="225"/>
      <c r="E100" s="235"/>
      <c r="F100" s="220"/>
      <c r="G100" s="78"/>
      <c r="H100" s="229"/>
      <c r="I100" s="229"/>
      <c r="J100" s="69"/>
      <c r="K100" s="69"/>
      <c r="L100" s="69"/>
      <c r="M100" s="69"/>
    </row>
    <row r="101" spans="1:13" ht="62.25" customHeight="1">
      <c r="A101" s="233"/>
      <c r="B101" s="234"/>
      <c r="C101" s="232" t="s">
        <v>740</v>
      </c>
      <c r="D101" s="232"/>
      <c r="E101" s="235"/>
      <c r="F101" s="220"/>
      <c r="G101" s="79"/>
      <c r="H101" s="229"/>
      <c r="I101" s="229"/>
      <c r="J101" s="69"/>
      <c r="K101" s="69"/>
      <c r="L101" s="69"/>
      <c r="M101" s="69"/>
    </row>
    <row r="102" spans="1:13" ht="53.25" customHeight="1">
      <c r="A102" s="233">
        <v>3</v>
      </c>
      <c r="B102" s="234" t="s">
        <v>741</v>
      </c>
      <c r="C102" s="217" t="s">
        <v>742</v>
      </c>
      <c r="D102" s="217"/>
      <c r="E102" s="235" t="s">
        <v>733</v>
      </c>
      <c r="F102" s="220">
        <v>30</v>
      </c>
      <c r="G102" s="77"/>
      <c r="H102" s="229"/>
      <c r="I102" s="229"/>
      <c r="J102" s="69"/>
      <c r="K102" s="69"/>
      <c r="L102" s="69"/>
      <c r="M102" s="69"/>
    </row>
    <row r="103" spans="1:13" ht="12.75" customHeight="1">
      <c r="A103" s="233"/>
      <c r="B103" s="234"/>
      <c r="C103" s="217" t="s">
        <v>743</v>
      </c>
      <c r="D103" s="217"/>
      <c r="E103" s="235"/>
      <c r="F103" s="220"/>
      <c r="G103" s="78"/>
      <c r="H103" s="229"/>
      <c r="I103" s="229"/>
      <c r="J103" s="69"/>
      <c r="K103" s="69"/>
      <c r="L103" s="69"/>
      <c r="M103" s="69"/>
    </row>
    <row r="104" spans="1:13" ht="31.5" customHeight="1">
      <c r="A104" s="233"/>
      <c r="B104" s="234"/>
      <c r="C104" s="225" t="s">
        <v>744</v>
      </c>
      <c r="D104" s="225"/>
      <c r="E104" s="235"/>
      <c r="F104" s="220"/>
      <c r="G104" s="79"/>
      <c r="H104" s="229"/>
      <c r="I104" s="229"/>
      <c r="J104" s="69"/>
      <c r="K104" s="69"/>
      <c r="L104" s="69"/>
      <c r="M104" s="69"/>
    </row>
    <row r="105" spans="1:13" ht="12.75" customHeight="1">
      <c r="A105" s="230" t="s">
        <v>646</v>
      </c>
      <c r="B105" s="230"/>
      <c r="C105" s="230"/>
      <c r="D105" s="230"/>
      <c r="E105" s="88"/>
      <c r="F105" s="88"/>
      <c r="G105" s="88"/>
      <c r="H105" s="88"/>
      <c r="I105" s="88"/>
      <c r="J105" s="88"/>
      <c r="K105" s="88"/>
      <c r="L105" s="88"/>
      <c r="M105" s="88"/>
    </row>
    <row r="106" spans="1:13" ht="12.75" customHeight="1">
      <c r="A106" s="89" t="s">
        <v>745</v>
      </c>
      <c r="B106" s="90"/>
      <c r="C106" s="90"/>
      <c r="D106" s="90"/>
      <c r="E106" s="226"/>
      <c r="F106" s="226"/>
      <c r="G106" s="226"/>
      <c r="H106" s="226"/>
      <c r="I106" s="226"/>
      <c r="J106" s="69"/>
      <c r="K106" s="69"/>
      <c r="L106" s="69"/>
      <c r="M106" s="69"/>
    </row>
    <row r="107" spans="1:13" ht="15" customHeight="1">
      <c r="A107" s="91" t="s">
        <v>746</v>
      </c>
      <c r="B107" s="92"/>
      <c r="C107" s="93"/>
      <c r="D107" s="94"/>
      <c r="E107" s="231"/>
      <c r="F107" s="231"/>
      <c r="G107" s="231"/>
      <c r="H107" s="231"/>
      <c r="I107" s="231"/>
      <c r="J107" s="69"/>
      <c r="K107" s="69"/>
      <c r="L107" s="69"/>
      <c r="M107" s="69"/>
    </row>
    <row r="108" spans="1:13" ht="12.75" customHeight="1">
      <c r="A108" s="89" t="s">
        <v>747</v>
      </c>
      <c r="B108" s="90"/>
      <c r="C108" s="90"/>
      <c r="D108" s="90"/>
      <c r="E108" s="226"/>
      <c r="F108" s="226"/>
      <c r="G108" s="226"/>
      <c r="H108" s="226"/>
      <c r="I108" s="226"/>
      <c r="J108" s="69"/>
      <c r="K108" s="69"/>
      <c r="L108" s="69"/>
      <c r="M108" s="69"/>
    </row>
    <row r="109" spans="1:13" ht="15" customHeight="1">
      <c r="A109" s="227" t="s">
        <v>748</v>
      </c>
      <c r="B109" s="227"/>
      <c r="C109" s="227"/>
      <c r="D109" s="227"/>
      <c r="E109" s="227"/>
      <c r="F109" s="227"/>
      <c r="G109" s="227"/>
      <c r="H109" s="227"/>
      <c r="I109" s="227"/>
      <c r="J109" s="69"/>
      <c r="K109" s="69"/>
      <c r="L109" s="69"/>
      <c r="M109" s="69"/>
    </row>
    <row r="110" spans="1:13" ht="15" customHeight="1">
      <c r="A110" s="227" t="s">
        <v>682</v>
      </c>
      <c r="B110" s="227"/>
      <c r="C110" s="227"/>
      <c r="D110" s="227"/>
      <c r="E110" s="227"/>
      <c r="F110" s="227"/>
      <c r="G110" s="227"/>
      <c r="H110" s="227"/>
      <c r="I110" s="227"/>
      <c r="J110" s="69"/>
      <c r="K110" s="69"/>
      <c r="L110" s="69"/>
      <c r="M110" s="69"/>
    </row>
    <row r="111" spans="1:13" ht="15" customHeight="1">
      <c r="A111" s="213" t="s">
        <v>115</v>
      </c>
      <c r="B111" s="213"/>
      <c r="C111" s="213"/>
      <c r="D111" s="213"/>
      <c r="E111" s="213"/>
      <c r="F111" s="213"/>
      <c r="G111" s="213"/>
      <c r="H111" s="213"/>
      <c r="I111" s="213"/>
      <c r="J111" s="213"/>
      <c r="K111" s="69"/>
      <c r="L111" s="69"/>
      <c r="M111" s="69"/>
    </row>
    <row r="112" spans="1:13" ht="15" customHeight="1">
      <c r="A112" s="84" t="s">
        <v>749</v>
      </c>
      <c r="B112" s="228" t="s">
        <v>750</v>
      </c>
      <c r="C112" s="228"/>
      <c r="D112" s="228"/>
      <c r="E112" s="228"/>
      <c r="F112" s="228"/>
      <c r="G112" s="228"/>
      <c r="H112" s="228"/>
      <c r="I112" s="228"/>
      <c r="J112" s="66"/>
      <c r="K112" s="66"/>
      <c r="L112" s="66"/>
      <c r="M112" s="66"/>
    </row>
    <row r="113" spans="1:13" ht="15" customHeight="1">
      <c r="A113" s="223">
        <v>1</v>
      </c>
      <c r="B113" s="224" t="s">
        <v>751</v>
      </c>
      <c r="C113" s="225" t="s">
        <v>752</v>
      </c>
      <c r="D113" s="225"/>
      <c r="E113" s="219" t="s">
        <v>661</v>
      </c>
      <c r="F113" s="220">
        <v>300</v>
      </c>
      <c r="G113" s="77"/>
      <c r="H113" s="68"/>
      <c r="I113" s="68"/>
      <c r="J113" s="69"/>
      <c r="K113" s="69"/>
      <c r="L113" s="69"/>
      <c r="M113" s="69"/>
    </row>
    <row r="114" spans="1:13" ht="12.75" customHeight="1">
      <c r="A114" s="223"/>
      <c r="B114" s="224"/>
      <c r="C114" s="221" t="s">
        <v>739</v>
      </c>
      <c r="D114" s="221"/>
      <c r="E114" s="219"/>
      <c r="F114" s="220"/>
      <c r="G114" s="78"/>
      <c r="H114" s="68"/>
      <c r="I114" s="68"/>
      <c r="J114" s="69"/>
      <c r="K114" s="69"/>
      <c r="L114" s="69"/>
      <c r="M114" s="69"/>
    </row>
    <row r="115" spans="1:13" ht="15" customHeight="1">
      <c r="A115" s="223"/>
      <c r="B115" s="224"/>
      <c r="C115" s="222" t="s">
        <v>753</v>
      </c>
      <c r="D115" s="222"/>
      <c r="E115" s="219"/>
      <c r="F115" s="220"/>
      <c r="G115" s="78"/>
      <c r="H115" s="68"/>
      <c r="I115" s="68"/>
      <c r="J115" s="69"/>
      <c r="K115" s="69"/>
      <c r="L115" s="69"/>
      <c r="M115" s="69"/>
    </row>
    <row r="116" spans="1:13" ht="12.75" customHeight="1">
      <c r="A116" s="223"/>
      <c r="B116" s="224"/>
      <c r="C116" s="221" t="s">
        <v>754</v>
      </c>
      <c r="D116" s="221"/>
      <c r="E116" s="219"/>
      <c r="F116" s="220"/>
      <c r="G116" s="78"/>
      <c r="H116" s="68"/>
      <c r="I116" s="68"/>
      <c r="J116" s="69"/>
      <c r="K116" s="69"/>
      <c r="L116" s="69"/>
      <c r="M116" s="69"/>
    </row>
    <row r="117" spans="1:13" ht="12.75" customHeight="1">
      <c r="A117" s="223"/>
      <c r="B117" s="224"/>
      <c r="C117" s="221" t="s">
        <v>755</v>
      </c>
      <c r="D117" s="221"/>
      <c r="E117" s="219"/>
      <c r="F117" s="220"/>
      <c r="G117" s="79"/>
      <c r="H117" s="68"/>
      <c r="I117" s="68"/>
      <c r="J117" s="69"/>
      <c r="K117" s="69"/>
      <c r="L117" s="69"/>
      <c r="M117" s="69"/>
    </row>
    <row r="118" spans="1:13" ht="15" customHeight="1">
      <c r="A118" s="223">
        <v>2</v>
      </c>
      <c r="B118" s="224" t="s">
        <v>756</v>
      </c>
      <c r="C118" s="225" t="s">
        <v>757</v>
      </c>
      <c r="D118" s="225"/>
      <c r="E118" s="219" t="s">
        <v>661</v>
      </c>
      <c r="F118" s="220">
        <v>200</v>
      </c>
      <c r="G118" s="77"/>
      <c r="H118" s="68"/>
      <c r="I118" s="68"/>
      <c r="J118" s="69"/>
      <c r="K118" s="69"/>
      <c r="L118" s="69"/>
      <c r="M118" s="69"/>
    </row>
    <row r="119" spans="1:13" ht="12.75" customHeight="1">
      <c r="A119" s="223"/>
      <c r="B119" s="224"/>
      <c r="C119" s="221" t="s">
        <v>739</v>
      </c>
      <c r="D119" s="221"/>
      <c r="E119" s="219"/>
      <c r="F119" s="220"/>
      <c r="G119" s="78"/>
      <c r="H119" s="68"/>
      <c r="I119" s="68"/>
      <c r="J119" s="69"/>
      <c r="K119" s="69"/>
      <c r="L119" s="69"/>
      <c r="M119" s="69"/>
    </row>
    <row r="120" spans="1:13" ht="15" customHeight="1">
      <c r="A120" s="223"/>
      <c r="B120" s="224"/>
      <c r="C120" s="222" t="s">
        <v>753</v>
      </c>
      <c r="D120" s="222"/>
      <c r="E120" s="219"/>
      <c r="F120" s="220"/>
      <c r="G120" s="78"/>
      <c r="H120" s="68"/>
      <c r="I120" s="68"/>
      <c r="J120" s="69"/>
      <c r="K120" s="69"/>
      <c r="L120" s="69"/>
      <c r="M120" s="69"/>
    </row>
    <row r="121" spans="1:13" ht="12.75" customHeight="1">
      <c r="A121" s="223"/>
      <c r="B121" s="224"/>
      <c r="C121" s="221" t="s">
        <v>754</v>
      </c>
      <c r="D121" s="221"/>
      <c r="E121" s="219"/>
      <c r="F121" s="220"/>
      <c r="G121" s="78"/>
      <c r="H121" s="68"/>
      <c r="I121" s="68"/>
      <c r="J121" s="69"/>
      <c r="K121" s="69"/>
      <c r="L121" s="69"/>
      <c r="M121" s="69"/>
    </row>
    <row r="122" spans="1:13" ht="12.75" customHeight="1">
      <c r="A122" s="223"/>
      <c r="B122" s="224"/>
      <c r="C122" s="221" t="s">
        <v>758</v>
      </c>
      <c r="D122" s="221"/>
      <c r="E122" s="219"/>
      <c r="F122" s="220"/>
      <c r="G122" s="79"/>
      <c r="H122" s="68"/>
      <c r="I122" s="68"/>
      <c r="J122" s="69"/>
      <c r="K122" s="69"/>
      <c r="L122" s="69"/>
      <c r="M122" s="69"/>
    </row>
    <row r="123" spans="1:13" ht="15" customHeight="1">
      <c r="A123" s="214" t="s">
        <v>646</v>
      </c>
      <c r="B123" s="214"/>
      <c r="C123" s="214"/>
      <c r="D123" s="214"/>
      <c r="E123" s="72"/>
      <c r="F123" s="73"/>
      <c r="G123" s="73"/>
      <c r="H123" s="74"/>
      <c r="I123" s="74"/>
      <c r="J123" s="74"/>
      <c r="K123" s="74"/>
      <c r="L123" s="74"/>
      <c r="M123" s="74"/>
    </row>
    <row r="124" spans="1:13" ht="15" customHeight="1">
      <c r="A124" s="215" t="s">
        <v>759</v>
      </c>
      <c r="B124" s="215"/>
      <c r="C124" s="215"/>
      <c r="D124" s="215"/>
      <c r="E124" s="80"/>
      <c r="F124" s="80"/>
      <c r="G124" s="80"/>
      <c r="H124" s="68"/>
      <c r="I124" s="68"/>
      <c r="J124" s="69"/>
      <c r="K124" s="69"/>
      <c r="L124" s="69"/>
      <c r="M124" s="69"/>
    </row>
    <row r="125" spans="1:13" ht="27.75" customHeight="1">
      <c r="A125" s="216" t="s">
        <v>760</v>
      </c>
      <c r="B125" s="216"/>
      <c r="C125" s="216"/>
      <c r="D125" s="216"/>
      <c r="E125" s="216"/>
      <c r="F125" s="76"/>
      <c r="G125" s="76"/>
      <c r="H125" s="68"/>
      <c r="I125" s="68"/>
      <c r="J125" s="69"/>
      <c r="K125" s="69"/>
      <c r="L125" s="69"/>
      <c r="M125" s="69"/>
    </row>
    <row r="126" spans="1:13" ht="12.75" customHeight="1">
      <c r="A126" s="217" t="s">
        <v>649</v>
      </c>
      <c r="B126" s="217"/>
      <c r="C126" s="217"/>
      <c r="D126" s="217"/>
      <c r="E126" s="217"/>
      <c r="F126" s="217"/>
      <c r="G126" s="217"/>
      <c r="H126" s="217"/>
      <c r="I126" s="217"/>
      <c r="J126" s="69"/>
      <c r="K126" s="69"/>
      <c r="L126" s="69"/>
      <c r="M126" s="69"/>
    </row>
    <row r="127" spans="1:13" ht="15" customHeight="1">
      <c r="A127" s="218" t="s">
        <v>761</v>
      </c>
      <c r="B127" s="218"/>
      <c r="C127" s="218"/>
      <c r="D127" s="218"/>
      <c r="E127" s="218"/>
      <c r="F127" s="95"/>
      <c r="G127" s="95"/>
      <c r="H127" s="96"/>
      <c r="I127" s="96"/>
      <c r="J127" s="96"/>
      <c r="K127" s="96"/>
      <c r="L127" s="96"/>
      <c r="M127" s="96"/>
    </row>
    <row r="128" spans="1:13" ht="15" customHeight="1">
      <c r="A128" s="212" t="s">
        <v>762</v>
      </c>
      <c r="B128" s="212"/>
      <c r="C128" s="212"/>
      <c r="D128" s="212"/>
      <c r="E128" s="212"/>
      <c r="F128" s="97"/>
      <c r="G128" s="97"/>
      <c r="H128" s="68"/>
      <c r="I128" s="68"/>
      <c r="J128" s="69"/>
      <c r="K128" s="69"/>
      <c r="L128" s="69"/>
      <c r="M128" s="69"/>
    </row>
    <row r="129" spans="1:13" ht="15" customHeight="1">
      <c r="A129" s="212" t="s">
        <v>763</v>
      </c>
      <c r="B129" s="212"/>
      <c r="C129" s="212"/>
      <c r="D129" s="212"/>
      <c r="E129" s="212"/>
      <c r="F129" s="97"/>
      <c r="G129" s="97"/>
      <c r="H129" s="68"/>
      <c r="I129" s="68"/>
      <c r="J129" s="69"/>
      <c r="K129" s="69"/>
      <c r="L129" s="69"/>
      <c r="M129" s="69"/>
    </row>
    <row r="130" spans="1:13" ht="15" customHeight="1">
      <c r="A130" s="212" t="s">
        <v>764</v>
      </c>
      <c r="B130" s="212"/>
      <c r="C130" s="212"/>
      <c r="D130" s="212"/>
      <c r="E130" s="212"/>
      <c r="F130" s="97"/>
      <c r="G130" s="97"/>
      <c r="H130" s="68"/>
      <c r="I130" s="68"/>
      <c r="J130" s="69"/>
      <c r="K130" s="69"/>
      <c r="L130" s="69"/>
      <c r="M130" s="69"/>
    </row>
    <row r="131" spans="1:13" ht="15" customHeight="1">
      <c r="A131" s="213" t="s">
        <v>115</v>
      </c>
      <c r="B131" s="213"/>
      <c r="C131" s="213"/>
      <c r="D131" s="213"/>
      <c r="E131" s="213"/>
      <c r="F131" s="213"/>
      <c r="G131" s="213"/>
      <c r="H131" s="213"/>
      <c r="I131" s="213"/>
      <c r="J131" s="213"/>
      <c r="K131" s="69"/>
      <c r="L131" s="69"/>
      <c r="M131" s="69"/>
    </row>
  </sheetData>
  <sheetProtection selectLockedCells="1" selectUnlockedCells="1"/>
  <mergeCells count="209">
    <mergeCell ref="I1:M1"/>
    <mergeCell ref="A2:M2"/>
    <mergeCell ref="C3:D3"/>
    <mergeCell ref="B4:I4"/>
    <mergeCell ref="A5:A10"/>
    <mergeCell ref="B5:B10"/>
    <mergeCell ref="C5:D5"/>
    <mergeCell ref="E5:E10"/>
    <mergeCell ref="F5:F10"/>
    <mergeCell ref="C6:D6"/>
    <mergeCell ref="C7:D7"/>
    <mergeCell ref="C8:D8"/>
    <mergeCell ref="C9:D9"/>
    <mergeCell ref="C10:D10"/>
    <mergeCell ref="A11:D11"/>
    <mergeCell ref="A12:F12"/>
    <mergeCell ref="A13:D13"/>
    <mergeCell ref="A14:I14"/>
    <mergeCell ref="A15:J15"/>
    <mergeCell ref="B16:I16"/>
    <mergeCell ref="A17:A21"/>
    <mergeCell ref="B17:B21"/>
    <mergeCell ref="C17:D17"/>
    <mergeCell ref="E17:E21"/>
    <mergeCell ref="F17:F21"/>
    <mergeCell ref="C18:D18"/>
    <mergeCell ref="C19:D19"/>
    <mergeCell ref="C20:D20"/>
    <mergeCell ref="C21:D21"/>
    <mergeCell ref="A22:A25"/>
    <mergeCell ref="B22:B25"/>
    <mergeCell ref="C22:D22"/>
    <mergeCell ref="E22:E25"/>
    <mergeCell ref="F22:F25"/>
    <mergeCell ref="C23:D23"/>
    <mergeCell ref="C24:D24"/>
    <mergeCell ref="C25:D25"/>
    <mergeCell ref="A26:A29"/>
    <mergeCell ref="B26:B29"/>
    <mergeCell ref="C26:D26"/>
    <mergeCell ref="E26:E29"/>
    <mergeCell ref="F26:F29"/>
    <mergeCell ref="C27:D27"/>
    <mergeCell ref="C28:D28"/>
    <mergeCell ref="C29:D29"/>
    <mergeCell ref="A30:A33"/>
    <mergeCell ref="B30:B33"/>
    <mergeCell ref="C30:D30"/>
    <mergeCell ref="E30:E33"/>
    <mergeCell ref="F30:F33"/>
    <mergeCell ref="C31:D31"/>
    <mergeCell ref="C32:D32"/>
    <mergeCell ref="C33:D33"/>
    <mergeCell ref="A34:A37"/>
    <mergeCell ref="B34:B37"/>
    <mergeCell ref="C34:D34"/>
    <mergeCell ref="E34:E37"/>
    <mergeCell ref="F34:F37"/>
    <mergeCell ref="C35:D35"/>
    <mergeCell ref="C36:D36"/>
    <mergeCell ref="C37:D37"/>
    <mergeCell ref="A38:D38"/>
    <mergeCell ref="A39:D39"/>
    <mergeCell ref="A40:D40"/>
    <mergeCell ref="A41:E41"/>
    <mergeCell ref="A42:D42"/>
    <mergeCell ref="A43:I43"/>
    <mergeCell ref="A44:J44"/>
    <mergeCell ref="B45:I45"/>
    <mergeCell ref="A46:A51"/>
    <mergeCell ref="B46:B51"/>
    <mergeCell ref="C46:D46"/>
    <mergeCell ref="E46:E51"/>
    <mergeCell ref="C47:D47"/>
    <mergeCell ref="F47:F51"/>
    <mergeCell ref="C48:D48"/>
    <mergeCell ref="C49:D49"/>
    <mergeCell ref="C50:D50"/>
    <mergeCell ref="C51:D51"/>
    <mergeCell ref="A52:D52"/>
    <mergeCell ref="A53:D53"/>
    <mergeCell ref="A54:E54"/>
    <mergeCell ref="A55:I55"/>
    <mergeCell ref="A56:J56"/>
    <mergeCell ref="B57:I57"/>
    <mergeCell ref="A58:A61"/>
    <mergeCell ref="B58:B61"/>
    <mergeCell ref="C58:D58"/>
    <mergeCell ref="E58:E61"/>
    <mergeCell ref="F58:F61"/>
    <mergeCell ref="C59:D59"/>
    <mergeCell ref="C60:D60"/>
    <mergeCell ref="C61:D61"/>
    <mergeCell ref="A62:A65"/>
    <mergeCell ref="B62:B65"/>
    <mergeCell ref="C62:D62"/>
    <mergeCell ref="E62:E65"/>
    <mergeCell ref="F62:F65"/>
    <mergeCell ref="C63:D63"/>
    <mergeCell ref="C64:D64"/>
    <mergeCell ref="C65:D65"/>
    <mergeCell ref="A66:D66"/>
    <mergeCell ref="A67:D67"/>
    <mergeCell ref="A68:E68"/>
    <mergeCell ref="A69:I69"/>
    <mergeCell ref="A70:J70"/>
    <mergeCell ref="B71:I71"/>
    <mergeCell ref="A72:A76"/>
    <mergeCell ref="B72:B76"/>
    <mergeCell ref="C72:D72"/>
    <mergeCell ref="E72:E76"/>
    <mergeCell ref="F72:F76"/>
    <mergeCell ref="C73:D73"/>
    <mergeCell ref="C74:D74"/>
    <mergeCell ref="C75:D75"/>
    <mergeCell ref="C76:D76"/>
    <mergeCell ref="A77:A81"/>
    <mergeCell ref="B77:B81"/>
    <mergeCell ref="C77:D77"/>
    <mergeCell ref="E77:E81"/>
    <mergeCell ref="F77:F81"/>
    <mergeCell ref="C78:D78"/>
    <mergeCell ref="C79:D79"/>
    <mergeCell ref="C80:D80"/>
    <mergeCell ref="C81:D81"/>
    <mergeCell ref="A82:A84"/>
    <mergeCell ref="B82:B84"/>
    <mergeCell ref="C82:D82"/>
    <mergeCell ref="E82:E84"/>
    <mergeCell ref="F82:F84"/>
    <mergeCell ref="C83:D83"/>
    <mergeCell ref="C84:D84"/>
    <mergeCell ref="A85:A87"/>
    <mergeCell ref="B85:B87"/>
    <mergeCell ref="C85:D85"/>
    <mergeCell ref="E85:E87"/>
    <mergeCell ref="F85:F87"/>
    <mergeCell ref="C86:D86"/>
    <mergeCell ref="C87:D87"/>
    <mergeCell ref="B88:C88"/>
    <mergeCell ref="A89:F89"/>
    <mergeCell ref="A90:F90"/>
    <mergeCell ref="A91:F91"/>
    <mergeCell ref="A92:I92"/>
    <mergeCell ref="A93:J93"/>
    <mergeCell ref="B94:I94"/>
    <mergeCell ref="A95:A97"/>
    <mergeCell ref="B95:B97"/>
    <mergeCell ref="C95:D95"/>
    <mergeCell ref="E95:E97"/>
    <mergeCell ref="F95:F97"/>
    <mergeCell ref="H95:H97"/>
    <mergeCell ref="I95:I97"/>
    <mergeCell ref="C96:D96"/>
    <mergeCell ref="C97:D97"/>
    <mergeCell ref="A98:A101"/>
    <mergeCell ref="B98:B101"/>
    <mergeCell ref="C98:D98"/>
    <mergeCell ref="E98:E101"/>
    <mergeCell ref="F98:F101"/>
    <mergeCell ref="H98:H101"/>
    <mergeCell ref="I98:I101"/>
    <mergeCell ref="C99:D99"/>
    <mergeCell ref="C100:D100"/>
    <mergeCell ref="C101:D101"/>
    <mergeCell ref="A102:A104"/>
    <mergeCell ref="B102:B104"/>
    <mergeCell ref="C102:D102"/>
    <mergeCell ref="E102:E104"/>
    <mergeCell ref="F102:F104"/>
    <mergeCell ref="H102:H104"/>
    <mergeCell ref="I102:I104"/>
    <mergeCell ref="C103:D103"/>
    <mergeCell ref="C104:D104"/>
    <mergeCell ref="A105:D105"/>
    <mergeCell ref="E106:I106"/>
    <mergeCell ref="E107:I107"/>
    <mergeCell ref="E108:I108"/>
    <mergeCell ref="A109:I109"/>
    <mergeCell ref="A110:I110"/>
    <mergeCell ref="A111:J111"/>
    <mergeCell ref="B112:I112"/>
    <mergeCell ref="A113:A117"/>
    <mergeCell ref="B113:B117"/>
    <mergeCell ref="C113:D113"/>
    <mergeCell ref="E113:E117"/>
    <mergeCell ref="F113:F117"/>
    <mergeCell ref="C114:D114"/>
    <mergeCell ref="C115:D115"/>
    <mergeCell ref="C116:D116"/>
    <mergeCell ref="C117:D117"/>
    <mergeCell ref="A118:A122"/>
    <mergeCell ref="B118:B122"/>
    <mergeCell ref="C118:D118"/>
    <mergeCell ref="E118:E122"/>
    <mergeCell ref="F118:F122"/>
    <mergeCell ref="C119:D119"/>
    <mergeCell ref="C120:D120"/>
    <mergeCell ref="C121:D121"/>
    <mergeCell ref="C122:D122"/>
    <mergeCell ref="A129:E129"/>
    <mergeCell ref="A130:E130"/>
    <mergeCell ref="A131:J131"/>
    <mergeCell ref="A123:D123"/>
    <mergeCell ref="A124:D124"/>
    <mergeCell ref="A125:E125"/>
    <mergeCell ref="A126:I126"/>
    <mergeCell ref="A127:E127"/>
    <mergeCell ref="A128:E128"/>
  </mergeCells>
  <printOptions/>
  <pageMargins left="0.7083333333333334" right="0.7083333333333334" top="0.7479166666666667" bottom="0.7479166666666667" header="0.5118055555555555" footer="0.5118055555555555"/>
  <pageSetup fitToHeight="7"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N271"/>
  <sheetViews>
    <sheetView tabSelected="1" zoomScalePageLayoutView="0" workbookViewId="0" topLeftCell="A246">
      <selection activeCell="N279" sqref="N279"/>
    </sheetView>
  </sheetViews>
  <sheetFormatPr defaultColWidth="11.57421875" defaultRowHeight="12.75"/>
  <cols>
    <col min="1" max="1" width="16.140625" style="98" customWidth="1"/>
    <col min="2" max="2" width="14.421875" style="98" customWidth="1"/>
    <col min="3" max="3" width="25.57421875" style="98" customWidth="1"/>
    <col min="4" max="4" width="15.8515625" style="98" customWidth="1"/>
    <col min="5" max="5" width="8.140625" style="98" customWidth="1"/>
    <col min="6" max="6" width="8.7109375" style="98" customWidth="1"/>
    <col min="7" max="7" width="7.28125" style="98" customWidth="1"/>
    <col min="8" max="8" width="31.7109375" style="99" customWidth="1"/>
    <col min="9" max="9" width="23.8515625" style="100" customWidth="1"/>
    <col min="10" max="10" width="7.421875" style="98" customWidth="1"/>
    <col min="11" max="11" width="8.7109375" style="101" customWidth="1"/>
    <col min="12" max="12" width="10.28125" style="102" customWidth="1"/>
    <col min="13" max="13" width="8.7109375" style="102" customWidth="1"/>
    <col min="14" max="14" width="31.8515625" style="102" customWidth="1"/>
    <col min="15" max="254" width="8.7109375" style="98" customWidth="1"/>
    <col min="255" max="16384" width="11.57421875" style="103" customWidth="1"/>
  </cols>
  <sheetData>
    <row r="1" spans="2:14" ht="12.75">
      <c r="B1" s="5" t="s">
        <v>0</v>
      </c>
      <c r="J1" s="210" t="s">
        <v>1</v>
      </c>
      <c r="K1" s="210"/>
      <c r="L1" s="210"/>
      <c r="M1" s="210"/>
      <c r="N1" s="210"/>
    </row>
    <row r="2" spans="1:14" ht="12.75">
      <c r="A2" s="261" t="s">
        <v>765</v>
      </c>
      <c r="B2" s="261"/>
      <c r="C2" s="261"/>
      <c r="D2" s="261"/>
      <c r="E2" s="261"/>
      <c r="F2" s="261"/>
      <c r="G2" s="261"/>
      <c r="H2" s="261"/>
      <c r="I2" s="261"/>
      <c r="J2" s="261"/>
      <c r="K2" s="261"/>
      <c r="L2" s="261"/>
      <c r="M2" s="261"/>
      <c r="N2" s="261"/>
    </row>
    <row r="3" spans="1:14" ht="114.75">
      <c r="A3" s="14" t="s">
        <v>3</v>
      </c>
      <c r="B3" s="104" t="s">
        <v>766</v>
      </c>
      <c r="C3" s="104" t="s">
        <v>767</v>
      </c>
      <c r="D3" s="104" t="s">
        <v>7</v>
      </c>
      <c r="E3" s="104" t="s">
        <v>768</v>
      </c>
      <c r="F3" s="104" t="s">
        <v>769</v>
      </c>
      <c r="G3" s="105" t="s">
        <v>8</v>
      </c>
      <c r="H3" s="106" t="s">
        <v>633</v>
      </c>
      <c r="I3" s="106" t="s">
        <v>634</v>
      </c>
      <c r="J3" s="106" t="s">
        <v>635</v>
      </c>
      <c r="K3" s="107" t="s">
        <v>770</v>
      </c>
      <c r="L3" s="108" t="s">
        <v>15</v>
      </c>
      <c r="M3" s="108" t="s">
        <v>16</v>
      </c>
      <c r="N3" s="109" t="s">
        <v>17</v>
      </c>
    </row>
    <row r="4" spans="1:14" ht="26.25" customHeight="1" hidden="1">
      <c r="A4" s="110" t="s">
        <v>771</v>
      </c>
      <c r="B4" s="255" t="s">
        <v>772</v>
      </c>
      <c r="C4" s="255"/>
      <c r="D4" s="255"/>
      <c r="E4" s="255"/>
      <c r="F4" s="255"/>
      <c r="G4" s="110"/>
      <c r="H4" s="32"/>
      <c r="I4" s="32"/>
      <c r="J4" s="32"/>
      <c r="K4" s="37"/>
      <c r="L4" s="111"/>
      <c r="M4" s="111"/>
      <c r="N4" s="112"/>
    </row>
    <row r="5" spans="1:14" ht="25.5" hidden="1">
      <c r="A5" s="113">
        <v>1</v>
      </c>
      <c r="B5" s="114" t="s">
        <v>773</v>
      </c>
      <c r="C5" s="114" t="s">
        <v>774</v>
      </c>
      <c r="D5" s="115" t="s">
        <v>775</v>
      </c>
      <c r="E5" s="115" t="s">
        <v>776</v>
      </c>
      <c r="F5" s="114" t="s">
        <v>777</v>
      </c>
      <c r="G5" s="32">
        <v>2000</v>
      </c>
      <c r="H5" s="116" t="s">
        <v>778</v>
      </c>
      <c r="I5" s="116" t="s">
        <v>779</v>
      </c>
      <c r="J5" s="116" t="s">
        <v>780</v>
      </c>
      <c r="K5" s="37">
        <v>0.0309</v>
      </c>
      <c r="L5" s="111">
        <f aca="true" t="shared" si="0" ref="L5:L43">K5*G5</f>
        <v>61.800000000000004</v>
      </c>
      <c r="M5" s="111">
        <f aca="true" t="shared" si="1" ref="M5:M16">L5*1.12</f>
        <v>69.21600000000001</v>
      </c>
      <c r="N5" s="112"/>
    </row>
    <row r="6" spans="1:14" ht="38.25" hidden="1">
      <c r="A6" s="113">
        <v>2</v>
      </c>
      <c r="B6" s="114" t="s">
        <v>781</v>
      </c>
      <c r="C6" s="114" t="s">
        <v>782</v>
      </c>
      <c r="D6" s="115" t="s">
        <v>783</v>
      </c>
      <c r="E6" s="115" t="s">
        <v>784</v>
      </c>
      <c r="F6" s="114" t="s">
        <v>785</v>
      </c>
      <c r="G6" s="32">
        <v>75000</v>
      </c>
      <c r="H6" s="32" t="s">
        <v>786</v>
      </c>
      <c r="I6" s="32" t="s">
        <v>787</v>
      </c>
      <c r="J6" s="32" t="s">
        <v>788</v>
      </c>
      <c r="K6" s="37">
        <v>0.0398</v>
      </c>
      <c r="L6" s="111">
        <f t="shared" si="0"/>
        <v>2985</v>
      </c>
      <c r="M6" s="111">
        <f t="shared" si="1"/>
        <v>3343.2000000000003</v>
      </c>
      <c r="N6" s="112"/>
    </row>
    <row r="7" spans="1:14" ht="25.5" hidden="1">
      <c r="A7" s="113">
        <v>3</v>
      </c>
      <c r="B7" s="114" t="s">
        <v>789</v>
      </c>
      <c r="C7" s="114" t="s">
        <v>782</v>
      </c>
      <c r="D7" s="115" t="s">
        <v>790</v>
      </c>
      <c r="E7" s="115" t="s">
        <v>791</v>
      </c>
      <c r="F7" s="114" t="s">
        <v>792</v>
      </c>
      <c r="G7" s="32">
        <v>2500</v>
      </c>
      <c r="H7" s="32" t="s">
        <v>793</v>
      </c>
      <c r="I7" s="32" t="s">
        <v>794</v>
      </c>
      <c r="J7" s="32" t="s">
        <v>795</v>
      </c>
      <c r="K7" s="37">
        <v>5.4285</v>
      </c>
      <c r="L7" s="111">
        <f t="shared" si="0"/>
        <v>13571.25</v>
      </c>
      <c r="M7" s="111">
        <f t="shared" si="1"/>
        <v>15199.800000000001</v>
      </c>
      <c r="N7" s="112"/>
    </row>
    <row r="8" spans="1:14" s="98" customFormat="1" ht="25.5" hidden="1">
      <c r="A8" s="113">
        <v>4</v>
      </c>
      <c r="B8" s="114" t="s">
        <v>796</v>
      </c>
      <c r="C8" s="114" t="s">
        <v>797</v>
      </c>
      <c r="D8" s="115" t="s">
        <v>798</v>
      </c>
      <c r="E8" s="115" t="s">
        <v>799</v>
      </c>
      <c r="F8" s="114" t="s">
        <v>800</v>
      </c>
      <c r="G8" s="32">
        <v>13000</v>
      </c>
      <c r="H8" s="32" t="s">
        <v>801</v>
      </c>
      <c r="I8" s="32" t="s">
        <v>802</v>
      </c>
      <c r="J8" s="32" t="s">
        <v>803</v>
      </c>
      <c r="K8" s="37">
        <v>0.11560000000000001</v>
      </c>
      <c r="L8" s="111">
        <f t="shared" si="0"/>
        <v>1502.8000000000002</v>
      </c>
      <c r="M8" s="111">
        <f t="shared" si="1"/>
        <v>1683.1360000000004</v>
      </c>
      <c r="N8" s="112"/>
    </row>
    <row r="9" spans="1:14" ht="12.75" hidden="1">
      <c r="A9" s="113">
        <v>5</v>
      </c>
      <c r="B9" s="114" t="s">
        <v>796</v>
      </c>
      <c r="C9" s="114" t="s">
        <v>797</v>
      </c>
      <c r="D9" s="115" t="s">
        <v>783</v>
      </c>
      <c r="E9" s="115" t="s">
        <v>791</v>
      </c>
      <c r="F9" s="114" t="s">
        <v>777</v>
      </c>
      <c r="G9" s="32">
        <v>800</v>
      </c>
      <c r="H9" s="116" t="s">
        <v>804</v>
      </c>
      <c r="I9" s="116" t="s">
        <v>805</v>
      </c>
      <c r="J9" s="116" t="s">
        <v>806</v>
      </c>
      <c r="K9" s="37">
        <v>0.0302</v>
      </c>
      <c r="L9" s="111">
        <f t="shared" si="0"/>
        <v>24.16</v>
      </c>
      <c r="M9" s="111">
        <f t="shared" si="1"/>
        <v>27.059200000000004</v>
      </c>
      <c r="N9" s="112"/>
    </row>
    <row r="10" spans="1:14" ht="25.5" hidden="1">
      <c r="A10" s="113">
        <v>6</v>
      </c>
      <c r="B10" s="114" t="s">
        <v>807</v>
      </c>
      <c r="C10" s="114" t="s">
        <v>808</v>
      </c>
      <c r="D10" s="115" t="s">
        <v>809</v>
      </c>
      <c r="E10" s="115" t="s">
        <v>810</v>
      </c>
      <c r="F10" s="114" t="s">
        <v>792</v>
      </c>
      <c r="G10" s="32">
        <v>120</v>
      </c>
      <c r="H10" s="116" t="s">
        <v>811</v>
      </c>
      <c r="I10" s="116" t="s">
        <v>812</v>
      </c>
      <c r="J10" s="116" t="s">
        <v>813</v>
      </c>
      <c r="K10" s="37">
        <v>2.879</v>
      </c>
      <c r="L10" s="111">
        <f t="shared" si="0"/>
        <v>345.48</v>
      </c>
      <c r="M10" s="111">
        <f t="shared" si="1"/>
        <v>386.93760000000003</v>
      </c>
      <c r="N10" s="112"/>
    </row>
    <row r="11" spans="1:14" ht="25.5" hidden="1">
      <c r="A11" s="113">
        <v>7</v>
      </c>
      <c r="B11" s="114" t="s">
        <v>814</v>
      </c>
      <c r="C11" s="114" t="s">
        <v>815</v>
      </c>
      <c r="D11" s="115" t="s">
        <v>798</v>
      </c>
      <c r="E11" s="115" t="s">
        <v>816</v>
      </c>
      <c r="F11" s="114" t="s">
        <v>800</v>
      </c>
      <c r="G11" s="32">
        <v>1000</v>
      </c>
      <c r="H11" s="116" t="s">
        <v>817</v>
      </c>
      <c r="I11" s="116" t="s">
        <v>818</v>
      </c>
      <c r="J11" s="116" t="s">
        <v>819</v>
      </c>
      <c r="K11" s="37">
        <v>0.4131</v>
      </c>
      <c r="L11" s="111">
        <f t="shared" si="0"/>
        <v>413.1</v>
      </c>
      <c r="M11" s="111">
        <f t="shared" si="1"/>
        <v>462.6720000000001</v>
      </c>
      <c r="N11" s="112"/>
    </row>
    <row r="12" spans="1:14" ht="12.75" hidden="1">
      <c r="A12" s="113">
        <v>8</v>
      </c>
      <c r="B12" s="114" t="s">
        <v>820</v>
      </c>
      <c r="C12" s="114" t="s">
        <v>821</v>
      </c>
      <c r="D12" s="115" t="s">
        <v>783</v>
      </c>
      <c r="E12" s="115" t="s">
        <v>822</v>
      </c>
      <c r="F12" s="114" t="s">
        <v>777</v>
      </c>
      <c r="G12" s="32">
        <v>9000</v>
      </c>
      <c r="H12" s="116" t="s">
        <v>823</v>
      </c>
      <c r="I12" s="116" t="s">
        <v>824</v>
      </c>
      <c r="J12" s="116" t="s">
        <v>825</v>
      </c>
      <c r="K12" s="37">
        <v>0.0223</v>
      </c>
      <c r="L12" s="111">
        <f t="shared" si="0"/>
        <v>200.70000000000002</v>
      </c>
      <c r="M12" s="111">
        <f t="shared" si="1"/>
        <v>224.78400000000005</v>
      </c>
      <c r="N12" s="112"/>
    </row>
    <row r="13" spans="1:14" ht="25.5" hidden="1">
      <c r="A13" s="113">
        <v>9</v>
      </c>
      <c r="B13" s="114" t="s">
        <v>820</v>
      </c>
      <c r="C13" s="114" t="s">
        <v>821</v>
      </c>
      <c r="D13" s="115" t="s">
        <v>826</v>
      </c>
      <c r="E13" s="115" t="s">
        <v>827</v>
      </c>
      <c r="F13" s="114" t="s">
        <v>800</v>
      </c>
      <c r="G13" s="32">
        <v>20000</v>
      </c>
      <c r="H13" s="116" t="s">
        <v>828</v>
      </c>
      <c r="I13" s="116" t="s">
        <v>824</v>
      </c>
      <c r="J13" s="116" t="s">
        <v>829</v>
      </c>
      <c r="K13" s="37">
        <v>0.42560000000000003</v>
      </c>
      <c r="L13" s="111">
        <f t="shared" si="0"/>
        <v>8512</v>
      </c>
      <c r="M13" s="111">
        <f t="shared" si="1"/>
        <v>9533.44</v>
      </c>
      <c r="N13" s="112"/>
    </row>
    <row r="14" spans="1:14" ht="25.5" hidden="1">
      <c r="A14" s="113">
        <v>10</v>
      </c>
      <c r="B14" s="114" t="s">
        <v>830</v>
      </c>
      <c r="C14" s="114" t="s">
        <v>831</v>
      </c>
      <c r="D14" s="115" t="s">
        <v>832</v>
      </c>
      <c r="E14" s="115" t="s">
        <v>833</v>
      </c>
      <c r="F14" s="114" t="s">
        <v>834</v>
      </c>
      <c r="G14" s="32">
        <v>450</v>
      </c>
      <c r="H14" s="116" t="s">
        <v>835</v>
      </c>
      <c r="I14" s="116" t="s">
        <v>802</v>
      </c>
      <c r="J14" s="116" t="s">
        <v>836</v>
      </c>
      <c r="K14" s="37">
        <v>0.0218</v>
      </c>
      <c r="L14" s="111">
        <f t="shared" si="0"/>
        <v>9.81</v>
      </c>
      <c r="M14" s="111">
        <f t="shared" si="1"/>
        <v>10.987200000000001</v>
      </c>
      <c r="N14" s="112"/>
    </row>
    <row r="15" spans="1:14" ht="25.5" hidden="1">
      <c r="A15" s="113">
        <v>11</v>
      </c>
      <c r="B15" s="114" t="s">
        <v>837</v>
      </c>
      <c r="C15" s="114" t="s">
        <v>838</v>
      </c>
      <c r="D15" s="115" t="s">
        <v>839</v>
      </c>
      <c r="E15" s="115" t="s">
        <v>840</v>
      </c>
      <c r="F15" s="114" t="s">
        <v>841</v>
      </c>
      <c r="G15" s="32">
        <v>50</v>
      </c>
      <c r="H15" s="32" t="s">
        <v>842</v>
      </c>
      <c r="I15" s="32" t="s">
        <v>843</v>
      </c>
      <c r="J15" s="32" t="s">
        <v>844</v>
      </c>
      <c r="K15" s="37">
        <v>4.855</v>
      </c>
      <c r="L15" s="111">
        <f t="shared" si="0"/>
        <v>242.75000000000003</v>
      </c>
      <c r="M15" s="111">
        <f t="shared" si="1"/>
        <v>271.88000000000005</v>
      </c>
      <c r="N15" s="112"/>
    </row>
    <row r="16" spans="1:14" ht="51" hidden="1">
      <c r="A16" s="113">
        <v>12</v>
      </c>
      <c r="B16" s="117" t="s">
        <v>845</v>
      </c>
      <c r="C16" s="117" t="s">
        <v>846</v>
      </c>
      <c r="D16" s="117" t="s">
        <v>847</v>
      </c>
      <c r="E16" s="117" t="s">
        <v>848</v>
      </c>
      <c r="F16" s="117" t="s">
        <v>849</v>
      </c>
      <c r="G16" s="32">
        <v>700</v>
      </c>
      <c r="H16" s="32" t="s">
        <v>850</v>
      </c>
      <c r="I16" s="32" t="s">
        <v>851</v>
      </c>
      <c r="J16" s="32" t="s">
        <v>852</v>
      </c>
      <c r="K16" s="37">
        <v>0.5139</v>
      </c>
      <c r="L16" s="111">
        <f t="shared" si="0"/>
        <v>359.73</v>
      </c>
      <c r="M16" s="111">
        <f t="shared" si="1"/>
        <v>402.89760000000007</v>
      </c>
      <c r="N16" s="112"/>
    </row>
    <row r="17" spans="1:14" s="98" customFormat="1" ht="25.5" hidden="1">
      <c r="A17" s="113">
        <v>13</v>
      </c>
      <c r="B17" s="114" t="s">
        <v>853</v>
      </c>
      <c r="C17" s="114" t="s">
        <v>854</v>
      </c>
      <c r="D17" s="115" t="s">
        <v>832</v>
      </c>
      <c r="E17" s="115" t="s">
        <v>855</v>
      </c>
      <c r="F17" s="114" t="s">
        <v>777</v>
      </c>
      <c r="G17" s="32">
        <v>2500</v>
      </c>
      <c r="H17" s="116" t="s">
        <v>856</v>
      </c>
      <c r="I17" s="116" t="s">
        <v>857</v>
      </c>
      <c r="J17" s="116">
        <v>8114</v>
      </c>
      <c r="K17" s="37">
        <v>0.0112</v>
      </c>
      <c r="L17" s="111">
        <f t="shared" si="0"/>
        <v>28</v>
      </c>
      <c r="M17" s="111">
        <f>L17*1.21</f>
        <v>33.879999999999995</v>
      </c>
      <c r="N17" s="112"/>
    </row>
    <row r="18" spans="1:14" ht="38.25" hidden="1">
      <c r="A18" s="113">
        <v>14</v>
      </c>
      <c r="B18" s="114" t="s">
        <v>858</v>
      </c>
      <c r="C18" s="114" t="s">
        <v>859</v>
      </c>
      <c r="D18" s="115" t="s">
        <v>860</v>
      </c>
      <c r="E18" s="115" t="s">
        <v>861</v>
      </c>
      <c r="F18" s="114" t="s">
        <v>862</v>
      </c>
      <c r="G18" s="32">
        <v>2000</v>
      </c>
      <c r="H18" s="116" t="s">
        <v>863</v>
      </c>
      <c r="I18" s="116" t="s">
        <v>864</v>
      </c>
      <c r="J18" s="116" t="s">
        <v>865</v>
      </c>
      <c r="K18" s="37">
        <v>0.11900000000000001</v>
      </c>
      <c r="L18" s="111">
        <f t="shared" si="0"/>
        <v>238.00000000000003</v>
      </c>
      <c r="M18" s="111">
        <f aca="true" t="shared" si="2" ref="M18:M43">L18*1.12</f>
        <v>266.56000000000006</v>
      </c>
      <c r="N18" s="112"/>
    </row>
    <row r="19" spans="1:14" ht="38.25" hidden="1">
      <c r="A19" s="113">
        <v>15</v>
      </c>
      <c r="B19" s="114" t="s">
        <v>866</v>
      </c>
      <c r="C19" s="114" t="s">
        <v>867</v>
      </c>
      <c r="D19" s="115" t="s">
        <v>860</v>
      </c>
      <c r="E19" s="115" t="s">
        <v>868</v>
      </c>
      <c r="F19" s="114" t="s">
        <v>862</v>
      </c>
      <c r="G19" s="32">
        <v>300</v>
      </c>
      <c r="H19" s="116" t="s">
        <v>869</v>
      </c>
      <c r="I19" s="116" t="s">
        <v>870</v>
      </c>
      <c r="J19" s="116" t="s">
        <v>871</v>
      </c>
      <c r="K19" s="37">
        <v>0.5965</v>
      </c>
      <c r="L19" s="111">
        <f t="shared" si="0"/>
        <v>178.95000000000002</v>
      </c>
      <c r="M19" s="111">
        <f t="shared" si="2"/>
        <v>200.42400000000004</v>
      </c>
      <c r="N19" s="112"/>
    </row>
    <row r="20" spans="1:14" ht="25.5" hidden="1">
      <c r="A20" s="113">
        <v>16</v>
      </c>
      <c r="B20" s="114" t="s">
        <v>872</v>
      </c>
      <c r="C20" s="114" t="s">
        <v>873</v>
      </c>
      <c r="D20" s="115" t="s">
        <v>874</v>
      </c>
      <c r="E20" s="115" t="s">
        <v>875</v>
      </c>
      <c r="F20" s="114" t="s">
        <v>785</v>
      </c>
      <c r="G20" s="32">
        <v>2000</v>
      </c>
      <c r="H20" s="116" t="s">
        <v>876</v>
      </c>
      <c r="I20" s="116" t="s">
        <v>802</v>
      </c>
      <c r="J20" s="116" t="s">
        <v>877</v>
      </c>
      <c r="K20" s="37">
        <v>0.0648</v>
      </c>
      <c r="L20" s="111">
        <f t="shared" si="0"/>
        <v>129.6</v>
      </c>
      <c r="M20" s="111">
        <f t="shared" si="2"/>
        <v>145.15200000000002</v>
      </c>
      <c r="N20" s="112"/>
    </row>
    <row r="21" spans="1:14" ht="12.75" hidden="1">
      <c r="A21" s="113">
        <v>17</v>
      </c>
      <c r="B21" s="114" t="s">
        <v>878</v>
      </c>
      <c r="C21" s="114" t="s">
        <v>879</v>
      </c>
      <c r="D21" s="115" t="s">
        <v>832</v>
      </c>
      <c r="E21" s="115" t="s">
        <v>880</v>
      </c>
      <c r="F21" s="114" t="s">
        <v>777</v>
      </c>
      <c r="G21" s="32">
        <v>300</v>
      </c>
      <c r="H21" s="116" t="s">
        <v>881</v>
      </c>
      <c r="I21" s="116" t="s">
        <v>882</v>
      </c>
      <c r="J21" s="116" t="s">
        <v>883</v>
      </c>
      <c r="K21" s="37">
        <v>0.0886</v>
      </c>
      <c r="L21" s="111">
        <f t="shared" si="0"/>
        <v>26.58</v>
      </c>
      <c r="M21" s="111">
        <f t="shared" si="2"/>
        <v>29.7696</v>
      </c>
      <c r="N21" s="112"/>
    </row>
    <row r="22" spans="1:14" ht="25.5" hidden="1">
      <c r="A22" s="113">
        <v>18</v>
      </c>
      <c r="B22" s="114" t="s">
        <v>884</v>
      </c>
      <c r="C22" s="114" t="s">
        <v>885</v>
      </c>
      <c r="D22" s="115" t="s">
        <v>874</v>
      </c>
      <c r="E22" s="115" t="s">
        <v>886</v>
      </c>
      <c r="F22" s="114" t="s">
        <v>785</v>
      </c>
      <c r="G22" s="32">
        <v>7000</v>
      </c>
      <c r="H22" s="116" t="s">
        <v>887</v>
      </c>
      <c r="I22" s="116" t="s">
        <v>888</v>
      </c>
      <c r="J22" s="116" t="s">
        <v>889</v>
      </c>
      <c r="K22" s="37">
        <v>0.27540000000000003</v>
      </c>
      <c r="L22" s="111">
        <f t="shared" si="0"/>
        <v>1927.8000000000002</v>
      </c>
      <c r="M22" s="111">
        <f t="shared" si="2"/>
        <v>2159.1360000000004</v>
      </c>
      <c r="N22" s="112"/>
    </row>
    <row r="23" spans="1:14" ht="25.5" hidden="1">
      <c r="A23" s="113">
        <v>19</v>
      </c>
      <c r="B23" s="114" t="s">
        <v>890</v>
      </c>
      <c r="C23" s="114" t="s">
        <v>891</v>
      </c>
      <c r="D23" s="115" t="s">
        <v>862</v>
      </c>
      <c r="E23" s="115" t="s">
        <v>892</v>
      </c>
      <c r="F23" s="114" t="s">
        <v>862</v>
      </c>
      <c r="G23" s="32">
        <v>1000</v>
      </c>
      <c r="H23" s="116" t="s">
        <v>893</v>
      </c>
      <c r="I23" s="32" t="s">
        <v>843</v>
      </c>
      <c r="J23" s="116" t="s">
        <v>894</v>
      </c>
      <c r="K23" s="37">
        <v>0.35950000000000004</v>
      </c>
      <c r="L23" s="111">
        <f t="shared" si="0"/>
        <v>359.50000000000006</v>
      </c>
      <c r="M23" s="111">
        <f t="shared" si="2"/>
        <v>402.6400000000001</v>
      </c>
      <c r="N23" s="112"/>
    </row>
    <row r="24" spans="1:14" s="98" customFormat="1" ht="25.5" hidden="1">
      <c r="A24" s="113">
        <v>20</v>
      </c>
      <c r="B24" s="114" t="s">
        <v>895</v>
      </c>
      <c r="C24" s="114" t="s">
        <v>896</v>
      </c>
      <c r="D24" s="115" t="s">
        <v>897</v>
      </c>
      <c r="E24" s="115" t="s">
        <v>898</v>
      </c>
      <c r="F24" s="114" t="s">
        <v>785</v>
      </c>
      <c r="G24" s="32">
        <v>8000</v>
      </c>
      <c r="H24" s="116" t="s">
        <v>899</v>
      </c>
      <c r="I24" s="32" t="s">
        <v>843</v>
      </c>
      <c r="J24" s="116" t="s">
        <v>900</v>
      </c>
      <c r="K24" s="37">
        <v>0.1024</v>
      </c>
      <c r="L24" s="111">
        <f t="shared" si="0"/>
        <v>819.2</v>
      </c>
      <c r="M24" s="111">
        <f t="shared" si="2"/>
        <v>917.5040000000001</v>
      </c>
      <c r="N24" s="112"/>
    </row>
    <row r="25" spans="1:14" s="98" customFormat="1" ht="25.5" hidden="1">
      <c r="A25" s="113">
        <v>21</v>
      </c>
      <c r="B25" s="114" t="s">
        <v>895</v>
      </c>
      <c r="C25" s="114" t="s">
        <v>896</v>
      </c>
      <c r="D25" s="115" t="s">
        <v>897</v>
      </c>
      <c r="E25" s="115" t="s">
        <v>901</v>
      </c>
      <c r="F25" s="114" t="s">
        <v>785</v>
      </c>
      <c r="G25" s="32">
        <v>17000</v>
      </c>
      <c r="H25" s="116" t="s">
        <v>902</v>
      </c>
      <c r="I25" s="32" t="s">
        <v>843</v>
      </c>
      <c r="J25" s="116" t="s">
        <v>903</v>
      </c>
      <c r="K25" s="37">
        <v>0.20770000000000002</v>
      </c>
      <c r="L25" s="111">
        <f t="shared" si="0"/>
        <v>3530.9000000000005</v>
      </c>
      <c r="M25" s="111">
        <f t="shared" si="2"/>
        <v>3954.608000000001</v>
      </c>
      <c r="N25" s="112"/>
    </row>
    <row r="26" spans="1:14" ht="25.5" hidden="1">
      <c r="A26" s="113">
        <v>22</v>
      </c>
      <c r="B26" s="114" t="s">
        <v>904</v>
      </c>
      <c r="C26" s="114" t="s">
        <v>905</v>
      </c>
      <c r="D26" s="115" t="s">
        <v>834</v>
      </c>
      <c r="E26" s="115" t="s">
        <v>906</v>
      </c>
      <c r="F26" s="114" t="s">
        <v>834</v>
      </c>
      <c r="G26" s="32">
        <v>3500</v>
      </c>
      <c r="H26" s="116" t="s">
        <v>907</v>
      </c>
      <c r="I26" s="116" t="s">
        <v>908</v>
      </c>
      <c r="J26" s="116" t="s">
        <v>909</v>
      </c>
      <c r="K26" s="37">
        <v>0.024</v>
      </c>
      <c r="L26" s="111">
        <f t="shared" si="0"/>
        <v>84</v>
      </c>
      <c r="M26" s="111">
        <f t="shared" si="2"/>
        <v>94.08000000000001</v>
      </c>
      <c r="N26" s="112"/>
    </row>
    <row r="27" spans="1:14" ht="25.5" hidden="1">
      <c r="A27" s="113">
        <v>23</v>
      </c>
      <c r="B27" s="114" t="s">
        <v>904</v>
      </c>
      <c r="C27" s="114" t="s">
        <v>905</v>
      </c>
      <c r="D27" s="115" t="s">
        <v>834</v>
      </c>
      <c r="E27" s="115" t="s">
        <v>910</v>
      </c>
      <c r="F27" s="114" t="s">
        <v>834</v>
      </c>
      <c r="G27" s="32">
        <v>3000</v>
      </c>
      <c r="H27" s="32" t="s">
        <v>911</v>
      </c>
      <c r="I27" s="32" t="s">
        <v>912</v>
      </c>
      <c r="J27" s="32" t="s">
        <v>913</v>
      </c>
      <c r="K27" s="37">
        <v>0.0206</v>
      </c>
      <c r="L27" s="111">
        <f t="shared" si="0"/>
        <v>61.800000000000004</v>
      </c>
      <c r="M27" s="111">
        <f t="shared" si="2"/>
        <v>69.21600000000001</v>
      </c>
      <c r="N27" s="112"/>
    </row>
    <row r="28" spans="1:14" ht="25.5" hidden="1">
      <c r="A28" s="113">
        <v>24</v>
      </c>
      <c r="B28" s="114" t="s">
        <v>914</v>
      </c>
      <c r="C28" s="114" t="s">
        <v>915</v>
      </c>
      <c r="D28" s="115" t="s">
        <v>834</v>
      </c>
      <c r="E28" s="115" t="s">
        <v>916</v>
      </c>
      <c r="F28" s="114" t="s">
        <v>834</v>
      </c>
      <c r="G28" s="32">
        <v>650</v>
      </c>
      <c r="H28" s="32" t="s">
        <v>917</v>
      </c>
      <c r="I28" s="32" t="s">
        <v>918</v>
      </c>
      <c r="J28" s="32" t="s">
        <v>919</v>
      </c>
      <c r="K28" s="37">
        <v>0.0883</v>
      </c>
      <c r="L28" s="111">
        <f t="shared" si="0"/>
        <v>57.395</v>
      </c>
      <c r="M28" s="111">
        <f t="shared" si="2"/>
        <v>64.28240000000001</v>
      </c>
      <c r="N28" s="112"/>
    </row>
    <row r="29" spans="1:14" ht="25.5" hidden="1">
      <c r="A29" s="113">
        <v>25</v>
      </c>
      <c r="B29" s="32" t="s">
        <v>920</v>
      </c>
      <c r="C29" s="113" t="s">
        <v>921</v>
      </c>
      <c r="D29" s="115" t="s">
        <v>922</v>
      </c>
      <c r="E29" s="115" t="s">
        <v>923</v>
      </c>
      <c r="F29" s="114" t="s">
        <v>792</v>
      </c>
      <c r="G29" s="32">
        <v>20</v>
      </c>
      <c r="H29" s="32" t="s">
        <v>924</v>
      </c>
      <c r="I29" s="32" t="s">
        <v>925</v>
      </c>
      <c r="J29" s="32" t="s">
        <v>926</v>
      </c>
      <c r="K29" s="37">
        <v>2.065</v>
      </c>
      <c r="L29" s="111">
        <f t="shared" si="0"/>
        <v>41.3</v>
      </c>
      <c r="M29" s="111">
        <f t="shared" si="2"/>
        <v>46.256</v>
      </c>
      <c r="N29" s="112"/>
    </row>
    <row r="30" spans="1:14" ht="25.5" hidden="1">
      <c r="A30" s="113">
        <v>26</v>
      </c>
      <c r="B30" s="32" t="s">
        <v>927</v>
      </c>
      <c r="C30" s="113" t="s">
        <v>928</v>
      </c>
      <c r="D30" s="115" t="s">
        <v>826</v>
      </c>
      <c r="E30" s="115" t="s">
        <v>929</v>
      </c>
      <c r="F30" s="114" t="s">
        <v>800</v>
      </c>
      <c r="G30" s="32">
        <v>1000</v>
      </c>
      <c r="H30" s="32" t="s">
        <v>930</v>
      </c>
      <c r="I30" s="32" t="s">
        <v>931</v>
      </c>
      <c r="J30" s="32" t="s">
        <v>932</v>
      </c>
      <c r="K30" s="37">
        <v>0.1458</v>
      </c>
      <c r="L30" s="111">
        <f t="shared" si="0"/>
        <v>145.8</v>
      </c>
      <c r="M30" s="111">
        <f t="shared" si="2"/>
        <v>163.29600000000002</v>
      </c>
      <c r="N30" s="112"/>
    </row>
    <row r="31" spans="1:14" ht="25.5" hidden="1">
      <c r="A31" s="113">
        <v>27</v>
      </c>
      <c r="B31" s="32" t="s">
        <v>933</v>
      </c>
      <c r="C31" s="113" t="s">
        <v>934</v>
      </c>
      <c r="D31" s="115" t="s">
        <v>826</v>
      </c>
      <c r="E31" s="115" t="s">
        <v>935</v>
      </c>
      <c r="F31" s="114" t="s">
        <v>800</v>
      </c>
      <c r="G31" s="32">
        <v>1500</v>
      </c>
      <c r="H31" s="32" t="s">
        <v>936</v>
      </c>
      <c r="I31" s="32" t="s">
        <v>818</v>
      </c>
      <c r="J31" s="32" t="s">
        <v>937</v>
      </c>
      <c r="K31" s="37">
        <v>0.8466</v>
      </c>
      <c r="L31" s="111">
        <f t="shared" si="0"/>
        <v>1269.9</v>
      </c>
      <c r="M31" s="111">
        <f t="shared" si="2"/>
        <v>1422.2880000000002</v>
      </c>
      <c r="N31" s="112"/>
    </row>
    <row r="32" spans="1:14" ht="12.75" hidden="1">
      <c r="A32" s="113">
        <v>28</v>
      </c>
      <c r="B32" s="114" t="s">
        <v>938</v>
      </c>
      <c r="C32" s="114" t="s">
        <v>939</v>
      </c>
      <c r="D32" s="115" t="s">
        <v>777</v>
      </c>
      <c r="E32" s="115" t="s">
        <v>833</v>
      </c>
      <c r="F32" s="114" t="s">
        <v>777</v>
      </c>
      <c r="G32" s="32">
        <v>1500</v>
      </c>
      <c r="H32" s="32" t="s">
        <v>940</v>
      </c>
      <c r="I32" s="32" t="s">
        <v>802</v>
      </c>
      <c r="J32" s="32" t="s">
        <v>941</v>
      </c>
      <c r="K32" s="37">
        <v>0.030600000000000002</v>
      </c>
      <c r="L32" s="111">
        <f t="shared" si="0"/>
        <v>45.900000000000006</v>
      </c>
      <c r="M32" s="111">
        <f t="shared" si="2"/>
        <v>51.40800000000001</v>
      </c>
      <c r="N32" s="112"/>
    </row>
    <row r="33" spans="1:14" ht="12.75" hidden="1">
      <c r="A33" s="113">
        <v>29</v>
      </c>
      <c r="B33" s="114" t="s">
        <v>938</v>
      </c>
      <c r="C33" s="114" t="s">
        <v>939</v>
      </c>
      <c r="D33" s="115" t="s">
        <v>777</v>
      </c>
      <c r="E33" s="115" t="s">
        <v>942</v>
      </c>
      <c r="F33" s="114" t="s">
        <v>777</v>
      </c>
      <c r="G33" s="32">
        <v>500</v>
      </c>
      <c r="H33" s="32" t="s">
        <v>943</v>
      </c>
      <c r="I33" s="32" t="s">
        <v>802</v>
      </c>
      <c r="J33" s="32" t="s">
        <v>944</v>
      </c>
      <c r="K33" s="37">
        <v>0.024800000000000003</v>
      </c>
      <c r="L33" s="111">
        <f t="shared" si="0"/>
        <v>12.400000000000002</v>
      </c>
      <c r="M33" s="111">
        <f t="shared" si="2"/>
        <v>13.888000000000003</v>
      </c>
      <c r="N33" s="112"/>
    </row>
    <row r="34" spans="1:14" s="98" customFormat="1" ht="25.5" hidden="1">
      <c r="A34" s="113">
        <v>30</v>
      </c>
      <c r="B34" s="114" t="s">
        <v>945</v>
      </c>
      <c r="C34" s="114" t="s">
        <v>946</v>
      </c>
      <c r="D34" s="115" t="s">
        <v>826</v>
      </c>
      <c r="E34" s="115" t="s">
        <v>947</v>
      </c>
      <c r="F34" s="114" t="s">
        <v>792</v>
      </c>
      <c r="G34" s="32">
        <v>250</v>
      </c>
      <c r="H34" s="32" t="s">
        <v>948</v>
      </c>
      <c r="I34" s="32" t="s">
        <v>949</v>
      </c>
      <c r="J34" s="32" t="s">
        <v>950</v>
      </c>
      <c r="K34" s="37">
        <v>3.1926</v>
      </c>
      <c r="L34" s="111">
        <f t="shared" si="0"/>
        <v>798.15</v>
      </c>
      <c r="M34" s="111">
        <f t="shared" si="2"/>
        <v>893.9280000000001</v>
      </c>
      <c r="N34" s="112"/>
    </row>
    <row r="35" spans="1:14" ht="38.25" hidden="1">
      <c r="A35" s="113">
        <v>31</v>
      </c>
      <c r="B35" s="114" t="s">
        <v>951</v>
      </c>
      <c r="C35" s="114" t="s">
        <v>952</v>
      </c>
      <c r="D35" s="115" t="s">
        <v>953</v>
      </c>
      <c r="E35" s="115" t="s">
        <v>954</v>
      </c>
      <c r="F35" s="114" t="s">
        <v>953</v>
      </c>
      <c r="G35" s="32">
        <v>3500</v>
      </c>
      <c r="H35" s="32" t="s">
        <v>955</v>
      </c>
      <c r="I35" s="32" t="s">
        <v>956</v>
      </c>
      <c r="J35" s="32" t="s">
        <v>957</v>
      </c>
      <c r="K35" s="37">
        <v>2.678</v>
      </c>
      <c r="L35" s="111">
        <f t="shared" si="0"/>
        <v>9373</v>
      </c>
      <c r="M35" s="111">
        <f t="shared" si="2"/>
        <v>10497.76</v>
      </c>
      <c r="N35" s="112"/>
    </row>
    <row r="36" spans="1:14" ht="38.25" hidden="1">
      <c r="A36" s="113">
        <v>32</v>
      </c>
      <c r="B36" s="114" t="s">
        <v>951</v>
      </c>
      <c r="C36" s="114" t="s">
        <v>952</v>
      </c>
      <c r="D36" s="115" t="s">
        <v>953</v>
      </c>
      <c r="E36" s="115" t="s">
        <v>958</v>
      </c>
      <c r="F36" s="114" t="s">
        <v>953</v>
      </c>
      <c r="G36" s="32">
        <v>2500</v>
      </c>
      <c r="H36" s="32" t="s">
        <v>959</v>
      </c>
      <c r="I36" s="32" t="s">
        <v>956</v>
      </c>
      <c r="J36" s="32" t="s">
        <v>960</v>
      </c>
      <c r="K36" s="37">
        <v>4.4019</v>
      </c>
      <c r="L36" s="111">
        <f t="shared" si="0"/>
        <v>11004.750000000002</v>
      </c>
      <c r="M36" s="111">
        <f t="shared" si="2"/>
        <v>12325.320000000003</v>
      </c>
      <c r="N36" s="112"/>
    </row>
    <row r="37" spans="1:14" ht="12.75" hidden="1">
      <c r="A37" s="113">
        <v>33</v>
      </c>
      <c r="B37" s="114" t="s">
        <v>961</v>
      </c>
      <c r="C37" s="114" t="s">
        <v>962</v>
      </c>
      <c r="D37" s="115" t="s">
        <v>777</v>
      </c>
      <c r="E37" s="115" t="s">
        <v>963</v>
      </c>
      <c r="F37" s="114" t="s">
        <v>777</v>
      </c>
      <c r="G37" s="32">
        <v>5000</v>
      </c>
      <c r="H37" s="32" t="s">
        <v>964</v>
      </c>
      <c r="I37" s="32" t="s">
        <v>918</v>
      </c>
      <c r="J37" s="32" t="s">
        <v>965</v>
      </c>
      <c r="K37" s="37">
        <v>0.0349</v>
      </c>
      <c r="L37" s="111">
        <f t="shared" si="0"/>
        <v>174.5</v>
      </c>
      <c r="M37" s="111">
        <f t="shared" si="2"/>
        <v>195.44000000000003</v>
      </c>
      <c r="N37" s="112"/>
    </row>
    <row r="38" spans="1:14" ht="25.5" hidden="1">
      <c r="A38" s="113">
        <v>34</v>
      </c>
      <c r="B38" s="114" t="s">
        <v>966</v>
      </c>
      <c r="C38" s="114" t="s">
        <v>967</v>
      </c>
      <c r="D38" s="115" t="s">
        <v>777</v>
      </c>
      <c r="E38" s="115" t="s">
        <v>968</v>
      </c>
      <c r="F38" s="114" t="s">
        <v>777</v>
      </c>
      <c r="G38" s="32">
        <v>13000</v>
      </c>
      <c r="H38" s="32" t="s">
        <v>969</v>
      </c>
      <c r="I38" s="32" t="s">
        <v>970</v>
      </c>
      <c r="J38" s="32" t="s">
        <v>971</v>
      </c>
      <c r="K38" s="37">
        <v>0.006200000000000001</v>
      </c>
      <c r="L38" s="111">
        <f t="shared" si="0"/>
        <v>80.60000000000001</v>
      </c>
      <c r="M38" s="111">
        <f t="shared" si="2"/>
        <v>90.27200000000002</v>
      </c>
      <c r="N38" s="112"/>
    </row>
    <row r="39" spans="1:14" ht="25.5" hidden="1">
      <c r="A39" s="113">
        <v>35</v>
      </c>
      <c r="B39" s="114" t="s">
        <v>972</v>
      </c>
      <c r="C39" s="114" t="s">
        <v>973</v>
      </c>
      <c r="D39" s="115" t="s">
        <v>777</v>
      </c>
      <c r="E39" s="115" t="s">
        <v>974</v>
      </c>
      <c r="F39" s="114" t="s">
        <v>777</v>
      </c>
      <c r="G39" s="32">
        <v>2500</v>
      </c>
      <c r="H39" s="32" t="s">
        <v>975</v>
      </c>
      <c r="I39" s="32" t="s">
        <v>976</v>
      </c>
      <c r="J39" s="32" t="s">
        <v>977</v>
      </c>
      <c r="K39" s="37">
        <v>0.0646</v>
      </c>
      <c r="L39" s="111">
        <f t="shared" si="0"/>
        <v>161.5</v>
      </c>
      <c r="M39" s="111">
        <f t="shared" si="2"/>
        <v>180.88000000000002</v>
      </c>
      <c r="N39" s="112"/>
    </row>
    <row r="40" spans="1:14" ht="25.5" hidden="1">
      <c r="A40" s="113">
        <v>36</v>
      </c>
      <c r="B40" s="114" t="s">
        <v>978</v>
      </c>
      <c r="C40" s="114" t="s">
        <v>979</v>
      </c>
      <c r="D40" s="115" t="s">
        <v>826</v>
      </c>
      <c r="E40" s="115" t="s">
        <v>980</v>
      </c>
      <c r="F40" s="114" t="s">
        <v>800</v>
      </c>
      <c r="G40" s="32">
        <v>4500</v>
      </c>
      <c r="H40" s="32" t="s">
        <v>981</v>
      </c>
      <c r="I40" s="32" t="s">
        <v>794</v>
      </c>
      <c r="J40" s="32" t="s">
        <v>982</v>
      </c>
      <c r="K40" s="37">
        <v>0.2197</v>
      </c>
      <c r="L40" s="111">
        <f t="shared" si="0"/>
        <v>988.65</v>
      </c>
      <c r="M40" s="111">
        <f t="shared" si="2"/>
        <v>1107.288</v>
      </c>
      <c r="N40" s="112"/>
    </row>
    <row r="41" spans="1:14" ht="25.5" hidden="1">
      <c r="A41" s="113">
        <v>37</v>
      </c>
      <c r="B41" s="113" t="s">
        <v>983</v>
      </c>
      <c r="C41" s="113" t="s">
        <v>984</v>
      </c>
      <c r="D41" s="115" t="s">
        <v>798</v>
      </c>
      <c r="E41" s="115" t="s">
        <v>985</v>
      </c>
      <c r="F41" s="113" t="s">
        <v>800</v>
      </c>
      <c r="G41" s="32">
        <v>2500</v>
      </c>
      <c r="H41" s="32" t="s">
        <v>986</v>
      </c>
      <c r="I41" s="32" t="s">
        <v>987</v>
      </c>
      <c r="J41" s="32" t="s">
        <v>988</v>
      </c>
      <c r="K41" s="37">
        <v>5.09</v>
      </c>
      <c r="L41" s="111">
        <f t="shared" si="0"/>
        <v>12725</v>
      </c>
      <c r="M41" s="111">
        <f t="shared" si="2"/>
        <v>14252.000000000002</v>
      </c>
      <c r="N41" s="112"/>
    </row>
    <row r="42" spans="1:14" ht="38.25" hidden="1">
      <c r="A42" s="113">
        <v>38</v>
      </c>
      <c r="B42" s="114" t="s">
        <v>989</v>
      </c>
      <c r="C42" s="114" t="s">
        <v>990</v>
      </c>
      <c r="D42" s="115" t="s">
        <v>798</v>
      </c>
      <c r="E42" s="115" t="s">
        <v>991</v>
      </c>
      <c r="F42" s="114" t="s">
        <v>800</v>
      </c>
      <c r="G42" s="32">
        <v>500</v>
      </c>
      <c r="H42" s="32" t="s">
        <v>992</v>
      </c>
      <c r="I42" s="32" t="s">
        <v>818</v>
      </c>
      <c r="J42" s="32" t="s">
        <v>993</v>
      </c>
      <c r="K42" s="37">
        <v>0.4284</v>
      </c>
      <c r="L42" s="111">
        <f t="shared" si="0"/>
        <v>214.2</v>
      </c>
      <c r="M42" s="111">
        <f t="shared" si="2"/>
        <v>239.904</v>
      </c>
      <c r="N42" s="112"/>
    </row>
    <row r="43" spans="1:14" ht="25.5" hidden="1">
      <c r="A43" s="113">
        <v>39</v>
      </c>
      <c r="B43" s="114" t="s">
        <v>994</v>
      </c>
      <c r="C43" s="114" t="s">
        <v>995</v>
      </c>
      <c r="D43" s="115" t="s">
        <v>826</v>
      </c>
      <c r="E43" s="115" t="s">
        <v>996</v>
      </c>
      <c r="F43" s="114" t="s">
        <v>800</v>
      </c>
      <c r="G43" s="32">
        <v>500</v>
      </c>
      <c r="H43" s="32" t="s">
        <v>997</v>
      </c>
      <c r="I43" s="32" t="s">
        <v>998</v>
      </c>
      <c r="J43" s="32" t="s">
        <v>999</v>
      </c>
      <c r="K43" s="37">
        <v>0.5977</v>
      </c>
      <c r="L43" s="111">
        <f t="shared" si="0"/>
        <v>298.85</v>
      </c>
      <c r="M43" s="111">
        <f t="shared" si="2"/>
        <v>334.71200000000005</v>
      </c>
      <c r="N43" s="112"/>
    </row>
    <row r="44" spans="1:14" ht="12.75" customHeight="1" hidden="1">
      <c r="A44" s="256" t="s">
        <v>115</v>
      </c>
      <c r="B44" s="256"/>
      <c r="C44" s="256"/>
      <c r="D44" s="256"/>
      <c r="E44" s="256"/>
      <c r="F44" s="256"/>
      <c r="G44" s="256"/>
      <c r="H44" s="256"/>
      <c r="I44" s="256"/>
      <c r="J44" s="256"/>
      <c r="K44" s="256"/>
      <c r="L44" s="111">
        <f>SUM(L5:L43)</f>
        <v>73004.80500000001</v>
      </c>
      <c r="M44" s="111">
        <f>SUM(M5:M43)</f>
        <v>81767.90160000001</v>
      </c>
      <c r="N44" s="112"/>
    </row>
    <row r="45" spans="1:14" ht="12.75" customHeight="1" hidden="1">
      <c r="A45" s="110" t="s">
        <v>1000</v>
      </c>
      <c r="B45" s="255" t="s">
        <v>1001</v>
      </c>
      <c r="C45" s="255"/>
      <c r="D45" s="255"/>
      <c r="E45" s="255"/>
      <c r="F45" s="255"/>
      <c r="G45" s="255"/>
      <c r="H45" s="32"/>
      <c r="I45" s="32"/>
      <c r="J45" s="32"/>
      <c r="K45" s="37"/>
      <c r="L45" s="111"/>
      <c r="M45" s="111"/>
      <c r="N45" s="112"/>
    </row>
    <row r="46" spans="1:14" s="98" customFormat="1" ht="25.5" hidden="1">
      <c r="A46" s="113">
        <v>1</v>
      </c>
      <c r="B46" s="114" t="s">
        <v>1002</v>
      </c>
      <c r="C46" s="114" t="s">
        <v>1003</v>
      </c>
      <c r="D46" s="115" t="s">
        <v>1004</v>
      </c>
      <c r="E46" s="118">
        <v>0.04</v>
      </c>
      <c r="F46" s="114" t="s">
        <v>792</v>
      </c>
      <c r="G46" s="32">
        <v>1500</v>
      </c>
      <c r="H46" s="32"/>
      <c r="I46" s="32"/>
      <c r="J46" s="32"/>
      <c r="K46" s="37"/>
      <c r="L46" s="111"/>
      <c r="M46" s="111"/>
      <c r="N46" s="112"/>
    </row>
    <row r="47" spans="1:14" s="98" customFormat="1" ht="25.5" hidden="1">
      <c r="A47" s="113">
        <v>2</v>
      </c>
      <c r="B47" s="114" t="s">
        <v>1005</v>
      </c>
      <c r="C47" s="114" t="s">
        <v>1006</v>
      </c>
      <c r="D47" s="115" t="s">
        <v>1007</v>
      </c>
      <c r="E47" s="118" t="s">
        <v>1008</v>
      </c>
      <c r="F47" s="114" t="s">
        <v>792</v>
      </c>
      <c r="G47" s="32">
        <v>3500</v>
      </c>
      <c r="H47" s="32"/>
      <c r="I47" s="32"/>
      <c r="J47" s="32"/>
      <c r="K47" s="37"/>
      <c r="L47" s="111"/>
      <c r="M47" s="111"/>
      <c r="N47" s="112"/>
    </row>
    <row r="48" spans="1:14" s="98" customFormat="1" ht="38.25" hidden="1">
      <c r="A48" s="113">
        <v>3</v>
      </c>
      <c r="B48" s="114" t="s">
        <v>1009</v>
      </c>
      <c r="C48" s="114" t="s">
        <v>1010</v>
      </c>
      <c r="D48" s="115" t="s">
        <v>1007</v>
      </c>
      <c r="E48" s="115" t="s">
        <v>840</v>
      </c>
      <c r="F48" s="114" t="s">
        <v>792</v>
      </c>
      <c r="G48" s="32">
        <v>350</v>
      </c>
      <c r="H48" s="32"/>
      <c r="I48" s="32"/>
      <c r="J48" s="32"/>
      <c r="K48" s="37"/>
      <c r="L48" s="111"/>
      <c r="M48" s="111"/>
      <c r="N48" s="112"/>
    </row>
    <row r="49" spans="1:14" s="98" customFormat="1" ht="38.25" hidden="1">
      <c r="A49" s="113">
        <v>4</v>
      </c>
      <c r="B49" s="114" t="s">
        <v>1009</v>
      </c>
      <c r="C49" s="113" t="s">
        <v>1011</v>
      </c>
      <c r="D49" s="115" t="s">
        <v>1007</v>
      </c>
      <c r="E49" s="115" t="s">
        <v>840</v>
      </c>
      <c r="F49" s="113" t="s">
        <v>792</v>
      </c>
      <c r="G49" s="32">
        <v>1500</v>
      </c>
      <c r="H49" s="32"/>
      <c r="I49" s="32"/>
      <c r="J49" s="32"/>
      <c r="K49" s="37"/>
      <c r="L49" s="111"/>
      <c r="M49" s="111"/>
      <c r="N49" s="112"/>
    </row>
    <row r="50" spans="1:14" s="98" customFormat="1" ht="25.5" hidden="1">
      <c r="A50" s="113">
        <v>5</v>
      </c>
      <c r="B50" s="114" t="s">
        <v>1012</v>
      </c>
      <c r="C50" s="114" t="s">
        <v>1013</v>
      </c>
      <c r="D50" s="115" t="s">
        <v>1007</v>
      </c>
      <c r="E50" s="118" t="s">
        <v>1014</v>
      </c>
      <c r="F50" s="114" t="s">
        <v>792</v>
      </c>
      <c r="G50" s="32">
        <v>20</v>
      </c>
      <c r="H50" s="32"/>
      <c r="I50" s="32"/>
      <c r="J50" s="32"/>
      <c r="K50" s="37"/>
      <c r="L50" s="111"/>
      <c r="M50" s="111"/>
      <c r="N50" s="112"/>
    </row>
    <row r="51" spans="1:14" ht="12.75" customHeight="1" hidden="1">
      <c r="A51" s="259" t="s">
        <v>115</v>
      </c>
      <c r="B51" s="259"/>
      <c r="C51" s="259"/>
      <c r="D51" s="259"/>
      <c r="E51" s="259"/>
      <c r="F51" s="259"/>
      <c r="G51" s="259"/>
      <c r="H51" s="259"/>
      <c r="I51" s="259"/>
      <c r="J51" s="259"/>
      <c r="K51" s="259"/>
      <c r="L51" s="111"/>
      <c r="M51" s="111"/>
      <c r="N51" s="112"/>
    </row>
    <row r="52" spans="1:14" ht="24.75" customHeight="1" hidden="1">
      <c r="A52" s="110" t="s">
        <v>1015</v>
      </c>
      <c r="B52" s="255" t="s">
        <v>1016</v>
      </c>
      <c r="C52" s="255"/>
      <c r="D52" s="255"/>
      <c r="E52" s="255"/>
      <c r="F52" s="255"/>
      <c r="G52" s="255"/>
      <c r="H52" s="32"/>
      <c r="I52" s="32"/>
      <c r="J52" s="32"/>
      <c r="K52" s="37"/>
      <c r="L52" s="111"/>
      <c r="M52" s="111"/>
      <c r="N52" s="112"/>
    </row>
    <row r="53" spans="1:14" s="98" customFormat="1" ht="41.25" customHeight="1" hidden="1">
      <c r="A53" s="113">
        <v>1</v>
      </c>
      <c r="B53" s="114" t="s">
        <v>1017</v>
      </c>
      <c r="C53" s="114" t="s">
        <v>1018</v>
      </c>
      <c r="D53" s="115" t="s">
        <v>1007</v>
      </c>
      <c r="E53" s="115" t="s">
        <v>840</v>
      </c>
      <c r="F53" s="114" t="s">
        <v>792</v>
      </c>
      <c r="G53" s="32">
        <v>22000</v>
      </c>
      <c r="H53" s="32"/>
      <c r="I53" s="32"/>
      <c r="J53" s="32"/>
      <c r="K53" s="37"/>
      <c r="L53" s="111"/>
      <c r="M53" s="111"/>
      <c r="N53" s="112"/>
    </row>
    <row r="54" spans="1:14" s="98" customFormat="1" ht="50.25" customHeight="1" hidden="1">
      <c r="A54" s="113">
        <v>2</v>
      </c>
      <c r="B54" s="114" t="s">
        <v>1017</v>
      </c>
      <c r="C54" s="114" t="s">
        <v>1019</v>
      </c>
      <c r="D54" s="115" t="s">
        <v>1007</v>
      </c>
      <c r="E54" s="115" t="s">
        <v>840</v>
      </c>
      <c r="F54" s="114" t="s">
        <v>792</v>
      </c>
      <c r="G54" s="32">
        <v>5000</v>
      </c>
      <c r="H54" s="32"/>
      <c r="I54" s="32"/>
      <c r="J54" s="32"/>
      <c r="K54" s="37"/>
      <c r="L54" s="111"/>
      <c r="M54" s="111"/>
      <c r="N54" s="112"/>
    </row>
    <row r="55" spans="1:14" ht="12.75" customHeight="1" hidden="1">
      <c r="A55" s="259" t="s">
        <v>115</v>
      </c>
      <c r="B55" s="259"/>
      <c r="C55" s="259"/>
      <c r="D55" s="259"/>
      <c r="E55" s="259"/>
      <c r="F55" s="259"/>
      <c r="G55" s="259"/>
      <c r="H55" s="259"/>
      <c r="I55" s="259"/>
      <c r="J55" s="259"/>
      <c r="K55" s="259"/>
      <c r="L55" s="111"/>
      <c r="M55" s="111"/>
      <c r="N55" s="112"/>
    </row>
    <row r="56" spans="1:14" ht="12.75" customHeight="1">
      <c r="A56" s="110" t="s">
        <v>1020</v>
      </c>
      <c r="B56" s="255" t="s">
        <v>1021</v>
      </c>
      <c r="C56" s="255"/>
      <c r="D56" s="255"/>
      <c r="E56" s="255"/>
      <c r="F56" s="255"/>
      <c r="G56" s="255"/>
      <c r="H56" s="32"/>
      <c r="I56" s="32"/>
      <c r="J56" s="32"/>
      <c r="K56" s="37"/>
      <c r="L56" s="111"/>
      <c r="M56" s="111"/>
      <c r="N56" s="112"/>
    </row>
    <row r="57" spans="1:14" ht="25.5">
      <c r="A57" s="113">
        <v>1</v>
      </c>
      <c r="B57" s="114" t="s">
        <v>1022</v>
      </c>
      <c r="C57" s="114" t="s">
        <v>1023</v>
      </c>
      <c r="D57" s="115" t="s">
        <v>1007</v>
      </c>
      <c r="E57" s="118">
        <v>0.1</v>
      </c>
      <c r="F57" s="114" t="s">
        <v>792</v>
      </c>
      <c r="G57" s="32">
        <v>3500</v>
      </c>
      <c r="H57" s="116" t="s">
        <v>1024</v>
      </c>
      <c r="I57" s="116" t="s">
        <v>1025</v>
      </c>
      <c r="J57" s="116" t="s">
        <v>1026</v>
      </c>
      <c r="K57" s="37">
        <v>1.2655</v>
      </c>
      <c r="L57" s="111">
        <f aca="true" t="shared" si="3" ref="L57:L65">K57*G57</f>
        <v>4429.25</v>
      </c>
      <c r="M57" s="111">
        <f aca="true" t="shared" si="4" ref="M57:M65">L57*1.12</f>
        <v>4960.76</v>
      </c>
      <c r="N57" s="112"/>
    </row>
    <row r="58" spans="1:14" ht="24.75" customHeight="1">
      <c r="A58" s="113">
        <v>2</v>
      </c>
      <c r="B58" s="114" t="s">
        <v>1027</v>
      </c>
      <c r="C58" s="114" t="s">
        <v>1028</v>
      </c>
      <c r="D58" s="115" t="s">
        <v>1007</v>
      </c>
      <c r="E58" s="118">
        <v>0.1</v>
      </c>
      <c r="F58" s="114" t="s">
        <v>792</v>
      </c>
      <c r="G58" s="32">
        <v>100</v>
      </c>
      <c r="H58" s="116" t="s">
        <v>1029</v>
      </c>
      <c r="I58" s="116" t="s">
        <v>1025</v>
      </c>
      <c r="J58" s="116" t="s">
        <v>1030</v>
      </c>
      <c r="K58" s="37">
        <v>6.5538</v>
      </c>
      <c r="L58" s="111">
        <f t="shared" si="3"/>
        <v>655.38</v>
      </c>
      <c r="M58" s="111">
        <f t="shared" si="4"/>
        <v>734.0256</v>
      </c>
      <c r="N58" s="112"/>
    </row>
    <row r="59" spans="1:14" ht="30.75" customHeight="1">
      <c r="A59" s="113">
        <v>3</v>
      </c>
      <c r="B59" s="114" t="s">
        <v>1031</v>
      </c>
      <c r="C59" s="114" t="s">
        <v>1032</v>
      </c>
      <c r="D59" s="115" t="s">
        <v>1007</v>
      </c>
      <c r="E59" s="115" t="s">
        <v>1033</v>
      </c>
      <c r="F59" s="114" t="s">
        <v>792</v>
      </c>
      <c r="G59" s="32">
        <v>40000</v>
      </c>
      <c r="H59" s="116" t="s">
        <v>1034</v>
      </c>
      <c r="I59" s="116" t="s">
        <v>1025</v>
      </c>
      <c r="J59" s="116" t="s">
        <v>1035</v>
      </c>
      <c r="K59" s="37">
        <v>0.36</v>
      </c>
      <c r="L59" s="111">
        <f t="shared" si="3"/>
        <v>14400</v>
      </c>
      <c r="M59" s="111">
        <f t="shared" si="4"/>
        <v>16128.000000000002</v>
      </c>
      <c r="N59" s="112"/>
    </row>
    <row r="60" spans="1:14" ht="25.5">
      <c r="A60" s="113">
        <v>4</v>
      </c>
      <c r="B60" s="114" t="s">
        <v>1031</v>
      </c>
      <c r="C60" s="114" t="s">
        <v>1032</v>
      </c>
      <c r="D60" s="115" t="s">
        <v>1007</v>
      </c>
      <c r="E60" s="115" t="s">
        <v>1036</v>
      </c>
      <c r="F60" s="114" t="s">
        <v>792</v>
      </c>
      <c r="G60" s="32">
        <v>40000</v>
      </c>
      <c r="H60" s="116" t="s">
        <v>1037</v>
      </c>
      <c r="I60" s="116" t="s">
        <v>1025</v>
      </c>
      <c r="J60" s="116" t="s">
        <v>1035</v>
      </c>
      <c r="K60" s="37">
        <v>0.75</v>
      </c>
      <c r="L60" s="111">
        <f t="shared" si="3"/>
        <v>30000</v>
      </c>
      <c r="M60" s="111">
        <f t="shared" si="4"/>
        <v>33600</v>
      </c>
      <c r="N60" s="112"/>
    </row>
    <row r="61" spans="1:14" ht="25.5">
      <c r="A61" s="113">
        <v>5</v>
      </c>
      <c r="B61" s="114" t="s">
        <v>1031</v>
      </c>
      <c r="C61" s="114" t="s">
        <v>1032</v>
      </c>
      <c r="D61" s="115" t="s">
        <v>1007</v>
      </c>
      <c r="E61" s="115" t="s">
        <v>1038</v>
      </c>
      <c r="F61" s="114" t="s">
        <v>792</v>
      </c>
      <c r="G61" s="32">
        <v>40000</v>
      </c>
      <c r="H61" s="116" t="s">
        <v>1039</v>
      </c>
      <c r="I61" s="116" t="s">
        <v>1025</v>
      </c>
      <c r="J61" s="116" t="s">
        <v>1035</v>
      </c>
      <c r="K61" s="37">
        <v>0.39</v>
      </c>
      <c r="L61" s="111">
        <f t="shared" si="3"/>
        <v>15600</v>
      </c>
      <c r="M61" s="111">
        <f t="shared" si="4"/>
        <v>17472</v>
      </c>
      <c r="N61" s="112"/>
    </row>
    <row r="62" spans="1:14" ht="25.5" customHeight="1">
      <c r="A62" s="113">
        <v>6</v>
      </c>
      <c r="B62" s="114" t="s">
        <v>1031</v>
      </c>
      <c r="C62" s="114" t="s">
        <v>1032</v>
      </c>
      <c r="D62" s="115" t="s">
        <v>1007</v>
      </c>
      <c r="E62" s="115" t="s">
        <v>1040</v>
      </c>
      <c r="F62" s="114" t="s">
        <v>792</v>
      </c>
      <c r="G62" s="32">
        <v>42000</v>
      </c>
      <c r="H62" s="116" t="s">
        <v>1041</v>
      </c>
      <c r="I62" s="116" t="s">
        <v>1025</v>
      </c>
      <c r="J62" s="116" t="s">
        <v>1035</v>
      </c>
      <c r="K62" s="37">
        <v>0.52</v>
      </c>
      <c r="L62" s="111">
        <f t="shared" si="3"/>
        <v>21840</v>
      </c>
      <c r="M62" s="111">
        <f t="shared" si="4"/>
        <v>24460.800000000003</v>
      </c>
      <c r="N62" s="112"/>
    </row>
    <row r="63" spans="1:14" ht="25.5">
      <c r="A63" s="113">
        <v>7</v>
      </c>
      <c r="B63" s="114" t="s">
        <v>1012</v>
      </c>
      <c r="C63" s="114" t="s">
        <v>1013</v>
      </c>
      <c r="D63" s="115" t="s">
        <v>1007</v>
      </c>
      <c r="E63" s="118" t="s">
        <v>1042</v>
      </c>
      <c r="F63" s="114" t="s">
        <v>792</v>
      </c>
      <c r="G63" s="32">
        <v>1200</v>
      </c>
      <c r="H63" s="116" t="s">
        <v>1043</v>
      </c>
      <c r="I63" s="116" t="s">
        <v>1025</v>
      </c>
      <c r="J63" s="116" t="s">
        <v>1044</v>
      </c>
      <c r="K63" s="37">
        <v>0.62</v>
      </c>
      <c r="L63" s="111">
        <f t="shared" si="3"/>
        <v>744</v>
      </c>
      <c r="M63" s="111">
        <f t="shared" si="4"/>
        <v>833.2800000000001</v>
      </c>
      <c r="N63" s="112"/>
    </row>
    <row r="64" spans="1:14" ht="25.5">
      <c r="A64" s="113">
        <v>8</v>
      </c>
      <c r="B64" s="114" t="s">
        <v>1012</v>
      </c>
      <c r="C64" s="114" t="s">
        <v>1013</v>
      </c>
      <c r="D64" s="115" t="s">
        <v>1007</v>
      </c>
      <c r="E64" s="118" t="s">
        <v>1045</v>
      </c>
      <c r="F64" s="114" t="s">
        <v>792</v>
      </c>
      <c r="G64" s="32">
        <v>3000</v>
      </c>
      <c r="H64" s="116" t="s">
        <v>1046</v>
      </c>
      <c r="I64" s="116" t="s">
        <v>1025</v>
      </c>
      <c r="J64" s="116" t="s">
        <v>1047</v>
      </c>
      <c r="K64" s="37">
        <v>0.53</v>
      </c>
      <c r="L64" s="111">
        <f t="shared" si="3"/>
        <v>1590</v>
      </c>
      <c r="M64" s="111">
        <f t="shared" si="4"/>
        <v>1780.8000000000002</v>
      </c>
      <c r="N64" s="112"/>
    </row>
    <row r="65" spans="1:14" ht="25.5">
      <c r="A65" s="113">
        <v>9</v>
      </c>
      <c r="B65" s="114" t="s">
        <v>1012</v>
      </c>
      <c r="C65" s="114" t="s">
        <v>1013</v>
      </c>
      <c r="D65" s="115" t="s">
        <v>1007</v>
      </c>
      <c r="E65" s="118" t="s">
        <v>1048</v>
      </c>
      <c r="F65" s="114" t="s">
        <v>792</v>
      </c>
      <c r="G65" s="32">
        <v>500</v>
      </c>
      <c r="H65" s="116" t="s">
        <v>1049</v>
      </c>
      <c r="I65" s="116" t="s">
        <v>1025</v>
      </c>
      <c r="J65" s="116" t="s">
        <v>1047</v>
      </c>
      <c r="K65" s="37">
        <v>0.6000000000000001</v>
      </c>
      <c r="L65" s="111">
        <f t="shared" si="3"/>
        <v>300.00000000000006</v>
      </c>
      <c r="M65" s="111">
        <f t="shared" si="4"/>
        <v>336.0000000000001</v>
      </c>
      <c r="N65" s="112"/>
    </row>
    <row r="66" spans="1:14" ht="12.75" customHeight="1">
      <c r="A66" s="256" t="s">
        <v>115</v>
      </c>
      <c r="B66" s="256"/>
      <c r="C66" s="256"/>
      <c r="D66" s="256"/>
      <c r="E66" s="256"/>
      <c r="F66" s="256"/>
      <c r="G66" s="256"/>
      <c r="H66" s="256"/>
      <c r="I66" s="256"/>
      <c r="J66" s="256"/>
      <c r="K66" s="256"/>
      <c r="L66" s="111">
        <f>SUM(L57:L65)</f>
        <v>89558.63</v>
      </c>
      <c r="M66" s="111">
        <f>SUM(M57:M65)</f>
        <v>100305.66560000001</v>
      </c>
      <c r="N66" s="112"/>
    </row>
    <row r="67" spans="1:14" ht="12.75" customHeight="1" hidden="1">
      <c r="A67" s="110" t="s">
        <v>1050</v>
      </c>
      <c r="B67" s="255" t="s">
        <v>1051</v>
      </c>
      <c r="C67" s="255"/>
      <c r="D67" s="255"/>
      <c r="E67" s="255"/>
      <c r="F67" s="255"/>
      <c r="G67" s="255"/>
      <c r="H67" s="32"/>
      <c r="I67" s="32"/>
      <c r="J67" s="32"/>
      <c r="K67" s="37"/>
      <c r="L67" s="111"/>
      <c r="M67" s="111"/>
      <c r="N67" s="112"/>
    </row>
    <row r="68" spans="1:14" s="98" customFormat="1" ht="63.75" hidden="1">
      <c r="A68" s="113">
        <v>1</v>
      </c>
      <c r="B68" s="114" t="s">
        <v>1031</v>
      </c>
      <c r="C68" s="114" t="s">
        <v>1032</v>
      </c>
      <c r="D68" s="115" t="s">
        <v>1052</v>
      </c>
      <c r="E68" s="115" t="s">
        <v>1036</v>
      </c>
      <c r="F68" s="114" t="s">
        <v>1053</v>
      </c>
      <c r="G68" s="32">
        <v>1600</v>
      </c>
      <c r="H68" s="32"/>
      <c r="I68" s="32"/>
      <c r="J68" s="32"/>
      <c r="K68" s="37"/>
      <c r="L68" s="111"/>
      <c r="M68" s="111"/>
      <c r="N68" s="112"/>
    </row>
    <row r="69" spans="1:14" s="98" customFormat="1" ht="25.5" hidden="1">
      <c r="A69" s="113">
        <v>2</v>
      </c>
      <c r="B69" s="114" t="s">
        <v>1031</v>
      </c>
      <c r="C69" s="114" t="s">
        <v>1032</v>
      </c>
      <c r="D69" s="115" t="s">
        <v>1052</v>
      </c>
      <c r="E69" s="115" t="s">
        <v>1054</v>
      </c>
      <c r="F69" s="114" t="s">
        <v>792</v>
      </c>
      <c r="G69" s="113">
        <v>100</v>
      </c>
      <c r="H69" s="32"/>
      <c r="I69" s="32"/>
      <c r="J69" s="32"/>
      <c r="K69" s="37"/>
      <c r="L69" s="111"/>
      <c r="M69" s="111"/>
      <c r="N69" s="112"/>
    </row>
    <row r="70" spans="1:14" ht="12.75" customHeight="1" hidden="1">
      <c r="A70" s="259" t="s">
        <v>115</v>
      </c>
      <c r="B70" s="259"/>
      <c r="C70" s="259"/>
      <c r="D70" s="259"/>
      <c r="E70" s="259"/>
      <c r="F70" s="259"/>
      <c r="G70" s="259"/>
      <c r="H70" s="259"/>
      <c r="I70" s="259"/>
      <c r="J70" s="259"/>
      <c r="K70" s="259"/>
      <c r="L70" s="111"/>
      <c r="M70" s="111"/>
      <c r="N70" s="112"/>
    </row>
    <row r="71" spans="1:14" ht="12.75" customHeight="1" hidden="1">
      <c r="A71" s="110" t="s">
        <v>1055</v>
      </c>
      <c r="B71" s="260" t="s">
        <v>1056</v>
      </c>
      <c r="C71" s="260"/>
      <c r="D71" s="260"/>
      <c r="E71" s="260"/>
      <c r="F71" s="260"/>
      <c r="G71" s="260"/>
      <c r="H71" s="32"/>
      <c r="I71" s="32"/>
      <c r="J71" s="32"/>
      <c r="K71" s="37"/>
      <c r="L71" s="111"/>
      <c r="M71" s="111"/>
      <c r="N71" s="112"/>
    </row>
    <row r="72" spans="1:14" s="98" customFormat="1" ht="25.5" hidden="1">
      <c r="A72" s="113">
        <v>1</v>
      </c>
      <c r="B72" s="119" t="s">
        <v>1057</v>
      </c>
      <c r="C72" s="119" t="s">
        <v>1058</v>
      </c>
      <c r="D72" s="120" t="s">
        <v>1007</v>
      </c>
      <c r="E72" s="120" t="s">
        <v>1059</v>
      </c>
      <c r="F72" s="119" t="s">
        <v>800</v>
      </c>
      <c r="G72" s="32">
        <v>1250</v>
      </c>
      <c r="H72" s="32"/>
      <c r="I72" s="32"/>
      <c r="J72" s="32"/>
      <c r="K72" s="37"/>
      <c r="L72" s="111"/>
      <c r="M72" s="111"/>
      <c r="N72" s="112"/>
    </row>
    <row r="73" spans="1:14" s="98" customFormat="1" ht="25.5" hidden="1">
      <c r="A73" s="113">
        <v>2</v>
      </c>
      <c r="B73" s="119" t="s">
        <v>1060</v>
      </c>
      <c r="C73" s="119" t="s">
        <v>1061</v>
      </c>
      <c r="D73" s="120" t="s">
        <v>1007</v>
      </c>
      <c r="E73" s="120" t="s">
        <v>1062</v>
      </c>
      <c r="F73" s="119" t="s">
        <v>792</v>
      </c>
      <c r="G73" s="32">
        <v>3500</v>
      </c>
      <c r="H73" s="32"/>
      <c r="I73" s="32"/>
      <c r="J73" s="32"/>
      <c r="K73" s="37"/>
      <c r="L73" s="111"/>
      <c r="M73" s="111"/>
      <c r="N73" s="112"/>
    </row>
    <row r="74" spans="1:14" s="98" customFormat="1" ht="25.5" hidden="1">
      <c r="A74" s="113">
        <v>3</v>
      </c>
      <c r="B74" s="114" t="s">
        <v>1063</v>
      </c>
      <c r="C74" s="114" t="s">
        <v>1064</v>
      </c>
      <c r="D74" s="115" t="s">
        <v>1007</v>
      </c>
      <c r="E74" s="115" t="s">
        <v>1065</v>
      </c>
      <c r="F74" s="114" t="s">
        <v>792</v>
      </c>
      <c r="G74" s="32">
        <v>50</v>
      </c>
      <c r="H74" s="32"/>
      <c r="I74" s="32"/>
      <c r="J74" s="32"/>
      <c r="K74" s="37"/>
      <c r="L74" s="111"/>
      <c r="M74" s="111"/>
      <c r="N74" s="112"/>
    </row>
    <row r="75" spans="1:14" ht="13.5" customHeight="1" hidden="1">
      <c r="A75" s="259" t="s">
        <v>115</v>
      </c>
      <c r="B75" s="259"/>
      <c r="C75" s="259"/>
      <c r="D75" s="259"/>
      <c r="E75" s="259"/>
      <c r="F75" s="259"/>
      <c r="G75" s="259"/>
      <c r="H75" s="259"/>
      <c r="I75" s="259"/>
      <c r="J75" s="259"/>
      <c r="K75" s="259"/>
      <c r="L75" s="111"/>
      <c r="M75" s="111"/>
      <c r="N75" s="112"/>
    </row>
    <row r="76" spans="1:14" ht="12.75" customHeight="1" hidden="1">
      <c r="A76" s="110" t="s">
        <v>1066</v>
      </c>
      <c r="B76" s="255" t="s">
        <v>1067</v>
      </c>
      <c r="C76" s="255"/>
      <c r="D76" s="255"/>
      <c r="E76" s="255"/>
      <c r="F76" s="255"/>
      <c r="G76" s="255"/>
      <c r="H76" s="32"/>
      <c r="I76" s="32"/>
      <c r="J76" s="32"/>
      <c r="K76" s="37"/>
      <c r="L76" s="111"/>
      <c r="M76" s="111"/>
      <c r="N76" s="112"/>
    </row>
    <row r="77" spans="1:14" ht="12.75" hidden="1">
      <c r="A77" s="113">
        <v>1</v>
      </c>
      <c r="B77" s="114" t="s">
        <v>1068</v>
      </c>
      <c r="C77" s="114" t="s">
        <v>1069</v>
      </c>
      <c r="D77" s="115" t="s">
        <v>783</v>
      </c>
      <c r="E77" s="115" t="s">
        <v>1070</v>
      </c>
      <c r="F77" s="114" t="s">
        <v>777</v>
      </c>
      <c r="G77" s="32">
        <v>800</v>
      </c>
      <c r="H77" s="32" t="s">
        <v>1071</v>
      </c>
      <c r="I77" s="32" t="s">
        <v>802</v>
      </c>
      <c r="J77" s="32" t="s">
        <v>1072</v>
      </c>
      <c r="K77" s="37">
        <v>0.0261</v>
      </c>
      <c r="L77" s="111">
        <f>K77*G77</f>
        <v>20.880000000000003</v>
      </c>
      <c r="M77" s="111">
        <f>L77*1.12</f>
        <v>23.385600000000004</v>
      </c>
      <c r="N77" s="112"/>
    </row>
    <row r="78" spans="1:14" ht="25.5" hidden="1">
      <c r="A78" s="113">
        <v>2</v>
      </c>
      <c r="B78" s="114" t="s">
        <v>1068</v>
      </c>
      <c r="C78" s="114" t="s">
        <v>1073</v>
      </c>
      <c r="D78" s="115" t="s">
        <v>826</v>
      </c>
      <c r="E78" s="115" t="s">
        <v>1074</v>
      </c>
      <c r="F78" s="114" t="s">
        <v>800</v>
      </c>
      <c r="G78" s="32">
        <v>750</v>
      </c>
      <c r="H78" s="32" t="s">
        <v>1075</v>
      </c>
      <c r="I78" s="32" t="s">
        <v>818</v>
      </c>
      <c r="J78" s="32" t="s">
        <v>1076</v>
      </c>
      <c r="K78" s="37">
        <v>0.51</v>
      </c>
      <c r="L78" s="111">
        <f>K78*G78</f>
        <v>382.5</v>
      </c>
      <c r="M78" s="111">
        <f>L78*1.12</f>
        <v>428.40000000000003</v>
      </c>
      <c r="N78" s="112"/>
    </row>
    <row r="79" spans="1:14" ht="12.75" hidden="1">
      <c r="A79" s="113">
        <v>3</v>
      </c>
      <c r="B79" s="114" t="s">
        <v>1077</v>
      </c>
      <c r="C79" s="114" t="s">
        <v>1078</v>
      </c>
      <c r="D79" s="115" t="s">
        <v>783</v>
      </c>
      <c r="E79" s="115" t="s">
        <v>1079</v>
      </c>
      <c r="F79" s="114" t="s">
        <v>777</v>
      </c>
      <c r="G79" s="32">
        <v>1050</v>
      </c>
      <c r="H79" s="32" t="s">
        <v>1080</v>
      </c>
      <c r="I79" s="32" t="s">
        <v>882</v>
      </c>
      <c r="J79" s="32" t="s">
        <v>1081</v>
      </c>
      <c r="K79" s="37">
        <v>0.0558</v>
      </c>
      <c r="L79" s="111">
        <f>K79*G79</f>
        <v>58.59</v>
      </c>
      <c r="M79" s="111">
        <f>L79*1.12</f>
        <v>65.62080000000002</v>
      </c>
      <c r="N79" s="112"/>
    </row>
    <row r="80" spans="1:14" ht="24.75" customHeight="1" hidden="1">
      <c r="A80" s="113">
        <v>4</v>
      </c>
      <c r="B80" s="114" t="s">
        <v>1077</v>
      </c>
      <c r="C80" s="114" t="s">
        <v>1078</v>
      </c>
      <c r="D80" s="115" t="s">
        <v>826</v>
      </c>
      <c r="E80" s="115" t="s">
        <v>1082</v>
      </c>
      <c r="F80" s="114" t="s">
        <v>800</v>
      </c>
      <c r="G80" s="32">
        <v>2800</v>
      </c>
      <c r="H80" s="32" t="s">
        <v>1083</v>
      </c>
      <c r="I80" s="32" t="s">
        <v>882</v>
      </c>
      <c r="J80" s="32" t="s">
        <v>1084</v>
      </c>
      <c r="K80" s="37">
        <v>0.38580000000000003</v>
      </c>
      <c r="L80" s="111">
        <f>K80*G80</f>
        <v>1080.24</v>
      </c>
      <c r="M80" s="111">
        <f>L80*1.12</f>
        <v>1209.8688000000002</v>
      </c>
      <c r="N80" s="112"/>
    </row>
    <row r="81" spans="1:14" s="98" customFormat="1" ht="51" hidden="1">
      <c r="A81" s="113">
        <v>5</v>
      </c>
      <c r="B81" s="114" t="s">
        <v>1085</v>
      </c>
      <c r="C81" s="114" t="s">
        <v>1086</v>
      </c>
      <c r="D81" s="115" t="s">
        <v>1087</v>
      </c>
      <c r="E81" s="115" t="s">
        <v>1088</v>
      </c>
      <c r="F81" s="114" t="s">
        <v>800</v>
      </c>
      <c r="G81" s="32">
        <v>510</v>
      </c>
      <c r="H81" s="32" t="s">
        <v>1089</v>
      </c>
      <c r="I81" s="32" t="s">
        <v>1090</v>
      </c>
      <c r="J81" s="32" t="s">
        <v>1091</v>
      </c>
      <c r="K81" s="37">
        <v>0.8</v>
      </c>
      <c r="L81" s="111">
        <f>K81*G81</f>
        <v>408</v>
      </c>
      <c r="M81" s="111">
        <f>L81*1.12</f>
        <v>456.96000000000004</v>
      </c>
      <c r="N81" s="112"/>
    </row>
    <row r="82" spans="1:14" ht="25.5" hidden="1">
      <c r="A82" s="113">
        <v>6</v>
      </c>
      <c r="B82" s="114" t="s">
        <v>1092</v>
      </c>
      <c r="C82" s="114" t="s">
        <v>1093</v>
      </c>
      <c r="D82" s="115" t="s">
        <v>826</v>
      </c>
      <c r="E82" s="115" t="s">
        <v>1094</v>
      </c>
      <c r="F82" s="114" t="s">
        <v>800</v>
      </c>
      <c r="G82" s="32">
        <v>300</v>
      </c>
      <c r="H82" s="32"/>
      <c r="I82" s="32"/>
      <c r="J82" s="32"/>
      <c r="K82" s="37"/>
      <c r="L82" s="111"/>
      <c r="M82" s="111"/>
      <c r="N82" s="121" t="s">
        <v>1095</v>
      </c>
    </row>
    <row r="83" spans="1:14" ht="25.5" hidden="1">
      <c r="A83" s="113">
        <v>7</v>
      </c>
      <c r="B83" s="114" t="s">
        <v>1096</v>
      </c>
      <c r="C83" s="114" t="s">
        <v>1097</v>
      </c>
      <c r="D83" s="115" t="s">
        <v>826</v>
      </c>
      <c r="E83" s="115" t="s">
        <v>816</v>
      </c>
      <c r="F83" s="114" t="s">
        <v>800</v>
      </c>
      <c r="G83" s="32">
        <v>1900</v>
      </c>
      <c r="H83" s="32" t="s">
        <v>1098</v>
      </c>
      <c r="I83" s="32" t="s">
        <v>818</v>
      </c>
      <c r="J83" s="32" t="s">
        <v>1099</v>
      </c>
      <c r="K83" s="37">
        <v>0.31620000000000004</v>
      </c>
      <c r="L83" s="111">
        <f aca="true" t="shared" si="5" ref="L83:L118">K83*G83</f>
        <v>600.7800000000001</v>
      </c>
      <c r="M83" s="111">
        <f aca="true" t="shared" si="6" ref="M83:M118">L83*1.12</f>
        <v>672.8736000000001</v>
      </c>
      <c r="N83" s="112"/>
    </row>
    <row r="84" spans="1:14" s="98" customFormat="1" ht="25.5" hidden="1">
      <c r="A84" s="113">
        <v>8</v>
      </c>
      <c r="B84" s="114" t="s">
        <v>1100</v>
      </c>
      <c r="C84" s="114" t="s">
        <v>1101</v>
      </c>
      <c r="D84" s="115" t="s">
        <v>1007</v>
      </c>
      <c r="E84" s="115" t="s">
        <v>1102</v>
      </c>
      <c r="F84" s="114" t="s">
        <v>800</v>
      </c>
      <c r="G84" s="32">
        <v>380</v>
      </c>
      <c r="H84" s="32" t="s">
        <v>1103</v>
      </c>
      <c r="I84" s="32" t="s">
        <v>1104</v>
      </c>
      <c r="J84" s="32" t="s">
        <v>1105</v>
      </c>
      <c r="K84" s="37">
        <v>1.4423</v>
      </c>
      <c r="L84" s="111">
        <f t="shared" si="5"/>
        <v>548.074</v>
      </c>
      <c r="M84" s="111">
        <f t="shared" si="6"/>
        <v>613.84288</v>
      </c>
      <c r="N84" s="112"/>
    </row>
    <row r="85" spans="1:14" ht="25.5" hidden="1">
      <c r="A85" s="113">
        <v>9</v>
      </c>
      <c r="B85" s="114" t="s">
        <v>1100</v>
      </c>
      <c r="C85" s="114" t="s">
        <v>1101</v>
      </c>
      <c r="D85" s="115" t="s">
        <v>1106</v>
      </c>
      <c r="E85" s="115" t="s">
        <v>1107</v>
      </c>
      <c r="F85" s="114" t="s">
        <v>1108</v>
      </c>
      <c r="G85" s="32">
        <v>27</v>
      </c>
      <c r="H85" s="32" t="s">
        <v>1109</v>
      </c>
      <c r="I85" s="32" t="s">
        <v>1110</v>
      </c>
      <c r="J85" s="32" t="s">
        <v>1111</v>
      </c>
      <c r="K85" s="37">
        <v>2.9664</v>
      </c>
      <c r="L85" s="111">
        <f t="shared" si="5"/>
        <v>80.09280000000001</v>
      </c>
      <c r="M85" s="111">
        <f t="shared" si="6"/>
        <v>89.70393600000003</v>
      </c>
      <c r="N85" s="112"/>
    </row>
    <row r="86" spans="1:14" ht="25.5" hidden="1">
      <c r="A86" s="113">
        <v>10</v>
      </c>
      <c r="B86" s="114" t="s">
        <v>1100</v>
      </c>
      <c r="C86" s="114" t="s">
        <v>1101</v>
      </c>
      <c r="D86" s="115" t="s">
        <v>783</v>
      </c>
      <c r="E86" s="115" t="s">
        <v>1112</v>
      </c>
      <c r="F86" s="114" t="s">
        <v>777</v>
      </c>
      <c r="G86" s="32">
        <v>200</v>
      </c>
      <c r="H86" s="32" t="s">
        <v>1113</v>
      </c>
      <c r="I86" s="32" t="s">
        <v>1114</v>
      </c>
      <c r="J86" s="32" t="s">
        <v>1115</v>
      </c>
      <c r="K86" s="37">
        <v>0.038700000000000005</v>
      </c>
      <c r="L86" s="111">
        <f t="shared" si="5"/>
        <v>7.740000000000001</v>
      </c>
      <c r="M86" s="111">
        <f t="shared" si="6"/>
        <v>8.668800000000003</v>
      </c>
      <c r="N86" s="112"/>
    </row>
    <row r="87" spans="1:14" ht="25.5" hidden="1">
      <c r="A87" s="113">
        <v>11</v>
      </c>
      <c r="B87" s="114" t="s">
        <v>1116</v>
      </c>
      <c r="C87" s="114" t="s">
        <v>1117</v>
      </c>
      <c r="D87" s="115" t="s">
        <v>777</v>
      </c>
      <c r="E87" s="115" t="s">
        <v>791</v>
      </c>
      <c r="F87" s="114" t="s">
        <v>777</v>
      </c>
      <c r="G87" s="32">
        <v>3600</v>
      </c>
      <c r="H87" s="32" t="s">
        <v>1118</v>
      </c>
      <c r="I87" s="32" t="s">
        <v>1119</v>
      </c>
      <c r="J87" s="32" t="s">
        <v>1120</v>
      </c>
      <c r="K87" s="37">
        <v>0.0509</v>
      </c>
      <c r="L87" s="111">
        <f t="shared" si="5"/>
        <v>183.24</v>
      </c>
      <c r="M87" s="111">
        <f t="shared" si="6"/>
        <v>205.22880000000004</v>
      </c>
      <c r="N87" s="112"/>
    </row>
    <row r="88" spans="1:14" ht="25.5" hidden="1">
      <c r="A88" s="113">
        <v>12</v>
      </c>
      <c r="B88" s="114" t="s">
        <v>1116</v>
      </c>
      <c r="C88" s="114" t="s">
        <v>1117</v>
      </c>
      <c r="D88" s="115" t="s">
        <v>777</v>
      </c>
      <c r="E88" s="115" t="s">
        <v>916</v>
      </c>
      <c r="F88" s="114" t="s">
        <v>777</v>
      </c>
      <c r="G88" s="32">
        <v>3200</v>
      </c>
      <c r="H88" s="32" t="s">
        <v>1121</v>
      </c>
      <c r="I88" s="32" t="s">
        <v>1122</v>
      </c>
      <c r="J88" s="32" t="s">
        <v>1123</v>
      </c>
      <c r="K88" s="37">
        <v>0.0833</v>
      </c>
      <c r="L88" s="111">
        <f t="shared" si="5"/>
        <v>266.56</v>
      </c>
      <c r="M88" s="111">
        <f t="shared" si="6"/>
        <v>298.54720000000003</v>
      </c>
      <c r="N88" s="112"/>
    </row>
    <row r="89" spans="1:14" ht="25.5" hidden="1">
      <c r="A89" s="113">
        <v>13</v>
      </c>
      <c r="B89" s="114" t="s">
        <v>1124</v>
      </c>
      <c r="C89" s="114" t="s">
        <v>1125</v>
      </c>
      <c r="D89" s="115" t="s">
        <v>777</v>
      </c>
      <c r="E89" s="115" t="s">
        <v>886</v>
      </c>
      <c r="F89" s="114" t="s">
        <v>777</v>
      </c>
      <c r="G89" s="32">
        <v>200</v>
      </c>
      <c r="H89" s="32" t="s">
        <v>1126</v>
      </c>
      <c r="I89" s="32" t="s">
        <v>1110</v>
      </c>
      <c r="J89" s="32" t="s">
        <v>1127</v>
      </c>
      <c r="K89" s="37">
        <v>0.0834</v>
      </c>
      <c r="L89" s="111">
        <f t="shared" si="5"/>
        <v>16.68</v>
      </c>
      <c r="M89" s="111">
        <f t="shared" si="6"/>
        <v>18.681600000000003</v>
      </c>
      <c r="N89" s="112"/>
    </row>
    <row r="90" spans="1:14" ht="25.5" hidden="1">
      <c r="A90" s="113">
        <v>14</v>
      </c>
      <c r="B90" s="114" t="s">
        <v>1128</v>
      </c>
      <c r="C90" s="114" t="s">
        <v>1129</v>
      </c>
      <c r="D90" s="115" t="s">
        <v>826</v>
      </c>
      <c r="E90" s="115" t="s">
        <v>1130</v>
      </c>
      <c r="F90" s="114" t="s">
        <v>792</v>
      </c>
      <c r="G90" s="32">
        <v>25000</v>
      </c>
      <c r="H90" s="116" t="s">
        <v>1131</v>
      </c>
      <c r="I90" s="116" t="s">
        <v>931</v>
      </c>
      <c r="J90" s="116" t="s">
        <v>1132</v>
      </c>
      <c r="K90" s="37">
        <v>0.873</v>
      </c>
      <c r="L90" s="111">
        <f t="shared" si="5"/>
        <v>21825</v>
      </c>
      <c r="M90" s="111">
        <f t="shared" si="6"/>
        <v>24444.000000000004</v>
      </c>
      <c r="N90" s="112"/>
    </row>
    <row r="91" spans="1:14" ht="25.5" hidden="1">
      <c r="A91" s="113">
        <v>15</v>
      </c>
      <c r="B91" s="114" t="s">
        <v>1133</v>
      </c>
      <c r="C91" s="114" t="s">
        <v>1134</v>
      </c>
      <c r="D91" s="115" t="s">
        <v>826</v>
      </c>
      <c r="E91" s="114" t="s">
        <v>1135</v>
      </c>
      <c r="F91" s="114" t="s">
        <v>800</v>
      </c>
      <c r="G91" s="32">
        <v>580</v>
      </c>
      <c r="H91" s="116" t="s">
        <v>1136</v>
      </c>
      <c r="I91" s="116" t="s">
        <v>818</v>
      </c>
      <c r="J91" s="116" t="s">
        <v>1137</v>
      </c>
      <c r="K91" s="37">
        <v>0.4172</v>
      </c>
      <c r="L91" s="111">
        <f t="shared" si="5"/>
        <v>241.976</v>
      </c>
      <c r="M91" s="111">
        <f t="shared" si="6"/>
        <v>271.01312</v>
      </c>
      <c r="N91" s="112"/>
    </row>
    <row r="92" spans="1:14" ht="12.75" hidden="1">
      <c r="A92" s="113">
        <v>16</v>
      </c>
      <c r="B92" s="114" t="s">
        <v>1138</v>
      </c>
      <c r="C92" s="114" t="s">
        <v>1139</v>
      </c>
      <c r="D92" s="115" t="s">
        <v>777</v>
      </c>
      <c r="E92" s="114" t="s">
        <v>1140</v>
      </c>
      <c r="F92" s="114" t="s">
        <v>777</v>
      </c>
      <c r="G92" s="32">
        <v>1300</v>
      </c>
      <c r="H92" s="32" t="s">
        <v>1141</v>
      </c>
      <c r="I92" s="32" t="s">
        <v>1142</v>
      </c>
      <c r="J92" s="32" t="s">
        <v>1143</v>
      </c>
      <c r="K92" s="37">
        <v>0.10200000000000001</v>
      </c>
      <c r="L92" s="111">
        <f t="shared" si="5"/>
        <v>132.60000000000002</v>
      </c>
      <c r="M92" s="111">
        <f t="shared" si="6"/>
        <v>148.51200000000003</v>
      </c>
      <c r="N92" s="112"/>
    </row>
    <row r="93" spans="1:14" ht="25.5" hidden="1">
      <c r="A93" s="113">
        <v>17</v>
      </c>
      <c r="B93" s="114" t="s">
        <v>1144</v>
      </c>
      <c r="C93" s="114" t="s">
        <v>1145</v>
      </c>
      <c r="D93" s="115" t="s">
        <v>826</v>
      </c>
      <c r="E93" s="115" t="s">
        <v>1146</v>
      </c>
      <c r="F93" s="114" t="s">
        <v>800</v>
      </c>
      <c r="G93" s="32">
        <v>25000</v>
      </c>
      <c r="H93" s="116" t="s">
        <v>1147</v>
      </c>
      <c r="I93" s="116" t="s">
        <v>818</v>
      </c>
      <c r="J93" s="116" t="s">
        <v>1148</v>
      </c>
      <c r="K93" s="37">
        <v>0.3876</v>
      </c>
      <c r="L93" s="111">
        <f t="shared" si="5"/>
        <v>9690</v>
      </c>
      <c r="M93" s="111">
        <f t="shared" si="6"/>
        <v>10852.800000000001</v>
      </c>
      <c r="N93" s="112"/>
    </row>
    <row r="94" spans="1:14" ht="25.5" hidden="1">
      <c r="A94" s="113">
        <v>18</v>
      </c>
      <c r="B94" s="114" t="s">
        <v>1144</v>
      </c>
      <c r="C94" s="114" t="s">
        <v>1145</v>
      </c>
      <c r="D94" s="115" t="s">
        <v>834</v>
      </c>
      <c r="E94" s="115" t="s">
        <v>791</v>
      </c>
      <c r="F94" s="114" t="s">
        <v>834</v>
      </c>
      <c r="G94" s="32">
        <v>1000</v>
      </c>
      <c r="H94" s="32" t="s">
        <v>1149</v>
      </c>
      <c r="I94" s="32" t="s">
        <v>1150</v>
      </c>
      <c r="J94" s="32" t="s">
        <v>1151</v>
      </c>
      <c r="K94" s="37">
        <v>0.031400000000000004</v>
      </c>
      <c r="L94" s="111">
        <f t="shared" si="5"/>
        <v>31.400000000000006</v>
      </c>
      <c r="M94" s="111">
        <f t="shared" si="6"/>
        <v>35.168000000000006</v>
      </c>
      <c r="N94" s="112"/>
    </row>
    <row r="95" spans="1:14" ht="38.25" hidden="1">
      <c r="A95" s="113">
        <v>19</v>
      </c>
      <c r="B95" s="114" t="s">
        <v>1152</v>
      </c>
      <c r="C95" s="114" t="s">
        <v>1153</v>
      </c>
      <c r="D95" s="115" t="s">
        <v>826</v>
      </c>
      <c r="E95" s="114" t="s">
        <v>1154</v>
      </c>
      <c r="F95" s="114" t="s">
        <v>800</v>
      </c>
      <c r="G95" s="32">
        <v>2600</v>
      </c>
      <c r="H95" s="116" t="s">
        <v>1155</v>
      </c>
      <c r="I95" s="116" t="s">
        <v>812</v>
      </c>
      <c r="J95" s="116" t="s">
        <v>1156</v>
      </c>
      <c r="K95" s="37">
        <v>0.9599000000000001</v>
      </c>
      <c r="L95" s="111">
        <f t="shared" si="5"/>
        <v>2495.7400000000002</v>
      </c>
      <c r="M95" s="111">
        <f t="shared" si="6"/>
        <v>2795.2288000000003</v>
      </c>
      <c r="N95" s="112"/>
    </row>
    <row r="96" spans="1:14" ht="25.5" hidden="1">
      <c r="A96" s="113">
        <v>20</v>
      </c>
      <c r="B96" s="114" t="s">
        <v>1152</v>
      </c>
      <c r="C96" s="114" t="s">
        <v>1153</v>
      </c>
      <c r="D96" s="114" t="s">
        <v>834</v>
      </c>
      <c r="E96" s="114" t="s">
        <v>1157</v>
      </c>
      <c r="F96" s="114" t="s">
        <v>834</v>
      </c>
      <c r="G96" s="32">
        <v>1200</v>
      </c>
      <c r="H96" s="116" t="s">
        <v>1158</v>
      </c>
      <c r="I96" s="116" t="s">
        <v>1159</v>
      </c>
      <c r="J96" s="116" t="s">
        <v>1160</v>
      </c>
      <c r="K96" s="37">
        <v>0.2485</v>
      </c>
      <c r="L96" s="111">
        <f t="shared" si="5"/>
        <v>298.2</v>
      </c>
      <c r="M96" s="111">
        <f t="shared" si="6"/>
        <v>333.98400000000004</v>
      </c>
      <c r="N96" s="112"/>
    </row>
    <row r="97" spans="1:14" ht="12.75" hidden="1">
      <c r="A97" s="113">
        <v>21</v>
      </c>
      <c r="B97" s="114" t="s">
        <v>1161</v>
      </c>
      <c r="C97" s="114" t="s">
        <v>1162</v>
      </c>
      <c r="D97" s="115" t="s">
        <v>777</v>
      </c>
      <c r="E97" s="115" t="s">
        <v>1163</v>
      </c>
      <c r="F97" s="114" t="s">
        <v>777</v>
      </c>
      <c r="G97" s="32">
        <v>4600</v>
      </c>
      <c r="H97" s="32" t="s">
        <v>1164</v>
      </c>
      <c r="I97" s="32" t="s">
        <v>1165</v>
      </c>
      <c r="J97" s="32" t="s">
        <v>1166</v>
      </c>
      <c r="K97" s="37">
        <v>0.08220000000000001</v>
      </c>
      <c r="L97" s="111">
        <f t="shared" si="5"/>
        <v>378.12000000000006</v>
      </c>
      <c r="M97" s="111">
        <f t="shared" si="6"/>
        <v>423.4944000000001</v>
      </c>
      <c r="N97" s="112"/>
    </row>
    <row r="98" spans="1:14" ht="25.5" hidden="1">
      <c r="A98" s="113">
        <v>22</v>
      </c>
      <c r="B98" s="114" t="s">
        <v>1167</v>
      </c>
      <c r="C98" s="114" t="s">
        <v>1168</v>
      </c>
      <c r="D98" s="115" t="s">
        <v>826</v>
      </c>
      <c r="E98" s="115" t="s">
        <v>799</v>
      </c>
      <c r="F98" s="114" t="s">
        <v>800</v>
      </c>
      <c r="G98" s="32">
        <v>4000</v>
      </c>
      <c r="H98" s="116" t="s">
        <v>1169</v>
      </c>
      <c r="I98" s="116" t="s">
        <v>882</v>
      </c>
      <c r="J98" s="116" t="s">
        <v>1170</v>
      </c>
      <c r="K98" s="37">
        <v>0.2926</v>
      </c>
      <c r="L98" s="111">
        <f t="shared" si="5"/>
        <v>1170.4</v>
      </c>
      <c r="M98" s="111">
        <f t="shared" si="6"/>
        <v>1310.8480000000002</v>
      </c>
      <c r="N98" s="112"/>
    </row>
    <row r="99" spans="1:14" ht="25.5" hidden="1">
      <c r="A99" s="113">
        <v>23</v>
      </c>
      <c r="B99" s="114" t="s">
        <v>1171</v>
      </c>
      <c r="C99" s="114" t="s">
        <v>1172</v>
      </c>
      <c r="D99" s="114" t="s">
        <v>1173</v>
      </c>
      <c r="E99" s="122">
        <v>0.01</v>
      </c>
      <c r="F99" s="114" t="s">
        <v>1174</v>
      </c>
      <c r="G99" s="32">
        <v>60</v>
      </c>
      <c r="H99" s="32" t="s">
        <v>1175</v>
      </c>
      <c r="I99" s="32" t="s">
        <v>812</v>
      </c>
      <c r="J99" s="32" t="s">
        <v>1176</v>
      </c>
      <c r="K99" s="37">
        <v>4.66</v>
      </c>
      <c r="L99" s="111">
        <f t="shared" si="5"/>
        <v>279.6</v>
      </c>
      <c r="M99" s="111">
        <f t="shared" si="6"/>
        <v>313.15200000000004</v>
      </c>
      <c r="N99" s="112"/>
    </row>
    <row r="100" spans="1:14" ht="25.5" hidden="1">
      <c r="A100" s="113">
        <v>24</v>
      </c>
      <c r="B100" s="114" t="s">
        <v>1177</v>
      </c>
      <c r="C100" s="114" t="s">
        <v>1178</v>
      </c>
      <c r="D100" s="115" t="s">
        <v>783</v>
      </c>
      <c r="E100" s="114" t="s">
        <v>1179</v>
      </c>
      <c r="F100" s="114" t="s">
        <v>777</v>
      </c>
      <c r="G100" s="32">
        <v>11130</v>
      </c>
      <c r="H100" s="32" t="s">
        <v>1180</v>
      </c>
      <c r="I100" s="32" t="s">
        <v>882</v>
      </c>
      <c r="J100" s="32" t="s">
        <v>1181</v>
      </c>
      <c r="K100" s="37">
        <v>0.031900000000000005</v>
      </c>
      <c r="L100" s="111">
        <f t="shared" si="5"/>
        <v>355.047</v>
      </c>
      <c r="M100" s="111">
        <f t="shared" si="6"/>
        <v>397.6526400000001</v>
      </c>
      <c r="N100" s="112"/>
    </row>
    <row r="101" spans="1:14" ht="25.5" hidden="1">
      <c r="A101" s="113">
        <v>25</v>
      </c>
      <c r="B101" s="114" t="s">
        <v>1177</v>
      </c>
      <c r="C101" s="114" t="s">
        <v>1182</v>
      </c>
      <c r="D101" s="115" t="s">
        <v>834</v>
      </c>
      <c r="E101" s="114" t="s">
        <v>968</v>
      </c>
      <c r="F101" s="114" t="s">
        <v>834</v>
      </c>
      <c r="G101" s="32">
        <v>6000</v>
      </c>
      <c r="H101" s="32" t="s">
        <v>1183</v>
      </c>
      <c r="I101" s="32" t="s">
        <v>882</v>
      </c>
      <c r="J101" s="32" t="s">
        <v>1184</v>
      </c>
      <c r="K101" s="37">
        <v>0.0683</v>
      </c>
      <c r="L101" s="111">
        <f t="shared" si="5"/>
        <v>409.8</v>
      </c>
      <c r="M101" s="111">
        <f t="shared" si="6"/>
        <v>458.97600000000006</v>
      </c>
      <c r="N101" s="112"/>
    </row>
    <row r="102" spans="1:14" ht="25.5" hidden="1">
      <c r="A102" s="113">
        <v>26</v>
      </c>
      <c r="B102" s="114" t="s">
        <v>1177</v>
      </c>
      <c r="C102" s="114" t="s">
        <v>1185</v>
      </c>
      <c r="D102" s="115" t="s">
        <v>826</v>
      </c>
      <c r="E102" s="115" t="s">
        <v>816</v>
      </c>
      <c r="F102" s="114" t="s">
        <v>800</v>
      </c>
      <c r="G102" s="32">
        <v>1200</v>
      </c>
      <c r="H102" s="116" t="s">
        <v>1186</v>
      </c>
      <c r="I102" s="116" t="s">
        <v>1187</v>
      </c>
      <c r="J102" s="116" t="s">
        <v>1188</v>
      </c>
      <c r="K102" s="37">
        <v>2.1467</v>
      </c>
      <c r="L102" s="111">
        <f t="shared" si="5"/>
        <v>2576.04</v>
      </c>
      <c r="M102" s="111">
        <f t="shared" si="6"/>
        <v>2885.1648</v>
      </c>
      <c r="N102" s="112"/>
    </row>
    <row r="103" spans="1:14" ht="12.75" hidden="1">
      <c r="A103" s="113">
        <v>27</v>
      </c>
      <c r="B103" s="114" t="s">
        <v>1177</v>
      </c>
      <c r="C103" s="114" t="s">
        <v>1185</v>
      </c>
      <c r="D103" s="115" t="s">
        <v>783</v>
      </c>
      <c r="E103" s="115" t="s">
        <v>968</v>
      </c>
      <c r="F103" s="114" t="s">
        <v>777</v>
      </c>
      <c r="G103" s="32">
        <v>2100</v>
      </c>
      <c r="H103" s="116" t="s">
        <v>1189</v>
      </c>
      <c r="I103" s="116" t="s">
        <v>912</v>
      </c>
      <c r="J103" s="116" t="s">
        <v>1190</v>
      </c>
      <c r="K103" s="37">
        <v>0.056</v>
      </c>
      <c r="L103" s="111">
        <f t="shared" si="5"/>
        <v>117.60000000000001</v>
      </c>
      <c r="M103" s="111">
        <f t="shared" si="6"/>
        <v>131.71200000000002</v>
      </c>
      <c r="N103" s="112"/>
    </row>
    <row r="104" spans="1:14" ht="25.5" hidden="1">
      <c r="A104" s="113">
        <v>28</v>
      </c>
      <c r="B104" s="114" t="s">
        <v>1191</v>
      </c>
      <c r="C104" s="114" t="s">
        <v>1192</v>
      </c>
      <c r="D104" s="115" t="s">
        <v>777</v>
      </c>
      <c r="E104" s="115" t="s">
        <v>822</v>
      </c>
      <c r="F104" s="114" t="s">
        <v>777</v>
      </c>
      <c r="G104" s="32">
        <v>2350</v>
      </c>
      <c r="H104" s="32" t="s">
        <v>1193</v>
      </c>
      <c r="I104" s="32" t="s">
        <v>1194</v>
      </c>
      <c r="J104" s="32" t="s">
        <v>1195</v>
      </c>
      <c r="K104" s="37">
        <v>0.0219</v>
      </c>
      <c r="L104" s="111">
        <f t="shared" si="5"/>
        <v>51.464999999999996</v>
      </c>
      <c r="M104" s="111">
        <f t="shared" si="6"/>
        <v>57.6408</v>
      </c>
      <c r="N104" s="112"/>
    </row>
    <row r="105" spans="1:14" ht="25.5" hidden="1">
      <c r="A105" s="113">
        <v>29</v>
      </c>
      <c r="B105" s="114" t="s">
        <v>1196</v>
      </c>
      <c r="C105" s="114" t="s">
        <v>1197</v>
      </c>
      <c r="D105" s="115" t="s">
        <v>1198</v>
      </c>
      <c r="E105" s="115" t="s">
        <v>822</v>
      </c>
      <c r="F105" s="114" t="s">
        <v>777</v>
      </c>
      <c r="G105" s="32">
        <v>300</v>
      </c>
      <c r="H105" s="32" t="s">
        <v>1199</v>
      </c>
      <c r="I105" s="32" t="s">
        <v>1200</v>
      </c>
      <c r="J105" s="32" t="s">
        <v>1201</v>
      </c>
      <c r="K105" s="37">
        <v>0.020800000000000003</v>
      </c>
      <c r="L105" s="111">
        <f t="shared" si="5"/>
        <v>6.240000000000001</v>
      </c>
      <c r="M105" s="111">
        <f t="shared" si="6"/>
        <v>6.988800000000002</v>
      </c>
      <c r="N105" s="112"/>
    </row>
    <row r="106" spans="1:14" ht="25.5" hidden="1">
      <c r="A106" s="113">
        <v>30</v>
      </c>
      <c r="B106" s="114" t="s">
        <v>1196</v>
      </c>
      <c r="C106" s="114" t="s">
        <v>1197</v>
      </c>
      <c r="D106" s="115" t="s">
        <v>1198</v>
      </c>
      <c r="E106" s="115" t="s">
        <v>784</v>
      </c>
      <c r="F106" s="114" t="s">
        <v>777</v>
      </c>
      <c r="G106" s="32">
        <v>200</v>
      </c>
      <c r="H106" s="32" t="s">
        <v>1202</v>
      </c>
      <c r="I106" s="32" t="s">
        <v>1200</v>
      </c>
      <c r="J106" s="32" t="s">
        <v>1203</v>
      </c>
      <c r="K106" s="37">
        <v>0.032600000000000004</v>
      </c>
      <c r="L106" s="111">
        <f t="shared" si="5"/>
        <v>6.5200000000000005</v>
      </c>
      <c r="M106" s="111">
        <f t="shared" si="6"/>
        <v>7.302400000000001</v>
      </c>
      <c r="N106" s="112"/>
    </row>
    <row r="107" spans="1:14" ht="25.5" hidden="1">
      <c r="A107" s="113">
        <v>31</v>
      </c>
      <c r="B107" s="114" t="s">
        <v>1204</v>
      </c>
      <c r="C107" s="114" t="s">
        <v>1205</v>
      </c>
      <c r="D107" s="115" t="s">
        <v>777</v>
      </c>
      <c r="E107" s="115" t="s">
        <v>784</v>
      </c>
      <c r="F107" s="114" t="s">
        <v>777</v>
      </c>
      <c r="G107" s="32">
        <v>2800</v>
      </c>
      <c r="H107" s="116" t="s">
        <v>1206</v>
      </c>
      <c r="I107" s="116" t="s">
        <v>1207</v>
      </c>
      <c r="J107" s="116" t="s">
        <v>1208</v>
      </c>
      <c r="K107" s="37">
        <v>0.0816</v>
      </c>
      <c r="L107" s="111">
        <f t="shared" si="5"/>
        <v>228.48000000000002</v>
      </c>
      <c r="M107" s="111">
        <f t="shared" si="6"/>
        <v>255.89760000000004</v>
      </c>
      <c r="N107" s="112"/>
    </row>
    <row r="108" spans="1:14" s="98" customFormat="1" ht="51" hidden="1">
      <c r="A108" s="113">
        <v>32</v>
      </c>
      <c r="B108" s="114" t="s">
        <v>1209</v>
      </c>
      <c r="C108" s="114" t="s">
        <v>1210</v>
      </c>
      <c r="D108" s="115" t="s">
        <v>826</v>
      </c>
      <c r="E108" s="115" t="s">
        <v>1211</v>
      </c>
      <c r="F108" s="114" t="s">
        <v>800</v>
      </c>
      <c r="G108" s="32">
        <v>80</v>
      </c>
      <c r="H108" s="32" t="s">
        <v>1212</v>
      </c>
      <c r="I108" s="116" t="s">
        <v>912</v>
      </c>
      <c r="J108" s="32" t="s">
        <v>1091</v>
      </c>
      <c r="K108" s="37">
        <v>0.48</v>
      </c>
      <c r="L108" s="111">
        <f t="shared" si="5"/>
        <v>38.4</v>
      </c>
      <c r="M108" s="111">
        <f t="shared" si="6"/>
        <v>43.008</v>
      </c>
      <c r="N108" s="112"/>
    </row>
    <row r="109" spans="1:14" ht="12.75" hidden="1">
      <c r="A109" s="113">
        <v>33</v>
      </c>
      <c r="B109" s="114" t="s">
        <v>1209</v>
      </c>
      <c r="C109" s="114" t="s">
        <v>1210</v>
      </c>
      <c r="D109" s="115" t="s">
        <v>783</v>
      </c>
      <c r="E109" s="115" t="s">
        <v>1213</v>
      </c>
      <c r="F109" s="114" t="s">
        <v>777</v>
      </c>
      <c r="G109" s="32">
        <v>250</v>
      </c>
      <c r="H109" s="116" t="s">
        <v>1214</v>
      </c>
      <c r="I109" s="116" t="s">
        <v>912</v>
      </c>
      <c r="J109" s="116" t="s">
        <v>1215</v>
      </c>
      <c r="K109" s="37">
        <v>0.0359</v>
      </c>
      <c r="L109" s="111">
        <f t="shared" si="5"/>
        <v>8.975</v>
      </c>
      <c r="M109" s="111">
        <f t="shared" si="6"/>
        <v>10.052000000000001</v>
      </c>
      <c r="N109" s="112"/>
    </row>
    <row r="110" spans="1:14" ht="12.75" hidden="1">
      <c r="A110" s="113">
        <v>34</v>
      </c>
      <c r="B110" s="114" t="s">
        <v>1216</v>
      </c>
      <c r="C110" s="114" t="s">
        <v>1217</v>
      </c>
      <c r="D110" s="115" t="s">
        <v>783</v>
      </c>
      <c r="E110" s="115" t="s">
        <v>822</v>
      </c>
      <c r="F110" s="114" t="s">
        <v>777</v>
      </c>
      <c r="G110" s="32">
        <v>1260</v>
      </c>
      <c r="H110" s="116" t="s">
        <v>1218</v>
      </c>
      <c r="I110" s="116" t="s">
        <v>824</v>
      </c>
      <c r="J110" s="116" t="s">
        <v>1219</v>
      </c>
      <c r="K110" s="37">
        <v>0.0334</v>
      </c>
      <c r="L110" s="111">
        <f t="shared" si="5"/>
        <v>42.083999999999996</v>
      </c>
      <c r="M110" s="111">
        <f t="shared" si="6"/>
        <v>47.13408</v>
      </c>
      <c r="N110" s="112"/>
    </row>
    <row r="111" spans="1:14" s="98" customFormat="1" ht="12.75" hidden="1">
      <c r="A111" s="113">
        <v>35</v>
      </c>
      <c r="B111" s="114" t="s">
        <v>1216</v>
      </c>
      <c r="C111" s="114" t="s">
        <v>1217</v>
      </c>
      <c r="D111" s="115" t="s">
        <v>783</v>
      </c>
      <c r="E111" s="115" t="s">
        <v>784</v>
      </c>
      <c r="F111" s="114" t="s">
        <v>777</v>
      </c>
      <c r="G111" s="32">
        <v>200</v>
      </c>
      <c r="H111" s="32" t="s">
        <v>1220</v>
      </c>
      <c r="I111" s="32" t="s">
        <v>824</v>
      </c>
      <c r="J111" s="32" t="s">
        <v>1221</v>
      </c>
      <c r="K111" s="37">
        <v>0.057</v>
      </c>
      <c r="L111" s="111">
        <f t="shared" si="5"/>
        <v>11.4</v>
      </c>
      <c r="M111" s="111">
        <f t="shared" si="6"/>
        <v>12.768000000000002</v>
      </c>
      <c r="N111" s="112"/>
    </row>
    <row r="112" spans="1:14" ht="25.5" hidden="1">
      <c r="A112" s="113">
        <v>36</v>
      </c>
      <c r="B112" s="114" t="s">
        <v>1216</v>
      </c>
      <c r="C112" s="114" t="s">
        <v>1217</v>
      </c>
      <c r="D112" s="115" t="s">
        <v>826</v>
      </c>
      <c r="E112" s="115" t="s">
        <v>1222</v>
      </c>
      <c r="F112" s="114" t="s">
        <v>800</v>
      </c>
      <c r="G112" s="32">
        <v>70</v>
      </c>
      <c r="H112" s="116" t="s">
        <v>1223</v>
      </c>
      <c r="I112" s="116" t="s">
        <v>882</v>
      </c>
      <c r="J112" s="116" t="s">
        <v>1224</v>
      </c>
      <c r="K112" s="37">
        <v>1.4652</v>
      </c>
      <c r="L112" s="111">
        <f t="shared" si="5"/>
        <v>102.56400000000001</v>
      </c>
      <c r="M112" s="111">
        <f t="shared" si="6"/>
        <v>114.87168000000001</v>
      </c>
      <c r="N112" s="112"/>
    </row>
    <row r="113" spans="1:14" ht="12.75" hidden="1">
      <c r="A113" s="113">
        <v>37</v>
      </c>
      <c r="B113" s="114" t="s">
        <v>1225</v>
      </c>
      <c r="C113" s="114" t="s">
        <v>1226</v>
      </c>
      <c r="D113" s="115" t="s">
        <v>783</v>
      </c>
      <c r="E113" s="115" t="s">
        <v>1213</v>
      </c>
      <c r="F113" s="114" t="s">
        <v>777</v>
      </c>
      <c r="G113" s="32">
        <v>6500</v>
      </c>
      <c r="H113" s="116" t="s">
        <v>1227</v>
      </c>
      <c r="I113" s="116" t="s">
        <v>882</v>
      </c>
      <c r="J113" s="116" t="s">
        <v>1228</v>
      </c>
      <c r="K113" s="37">
        <v>0.1391</v>
      </c>
      <c r="L113" s="111">
        <f t="shared" si="5"/>
        <v>904.15</v>
      </c>
      <c r="M113" s="111">
        <f t="shared" si="6"/>
        <v>1012.648</v>
      </c>
      <c r="N113" s="112"/>
    </row>
    <row r="114" spans="1:14" ht="12.75" hidden="1">
      <c r="A114" s="113">
        <v>38</v>
      </c>
      <c r="B114" s="114" t="s">
        <v>1229</v>
      </c>
      <c r="C114" s="114" t="s">
        <v>1230</v>
      </c>
      <c r="D114" s="115" t="s">
        <v>777</v>
      </c>
      <c r="E114" s="115" t="s">
        <v>833</v>
      </c>
      <c r="F114" s="114" t="s">
        <v>777</v>
      </c>
      <c r="G114" s="32">
        <v>7000</v>
      </c>
      <c r="H114" s="116" t="s">
        <v>1231</v>
      </c>
      <c r="I114" s="116" t="s">
        <v>1232</v>
      </c>
      <c r="J114" s="116" t="s">
        <v>1233</v>
      </c>
      <c r="K114" s="37">
        <v>0.1564</v>
      </c>
      <c r="L114" s="111">
        <f t="shared" si="5"/>
        <v>1094.8000000000002</v>
      </c>
      <c r="M114" s="111">
        <f t="shared" si="6"/>
        <v>1226.1760000000004</v>
      </c>
      <c r="N114" s="112"/>
    </row>
    <row r="115" spans="1:14" ht="38.25" hidden="1">
      <c r="A115" s="113">
        <v>39</v>
      </c>
      <c r="B115" s="114" t="s">
        <v>1234</v>
      </c>
      <c r="C115" s="114" t="s">
        <v>1235</v>
      </c>
      <c r="D115" s="115" t="s">
        <v>777</v>
      </c>
      <c r="E115" s="115" t="s">
        <v>1236</v>
      </c>
      <c r="F115" s="114" t="s">
        <v>777</v>
      </c>
      <c r="G115" s="32">
        <v>1500</v>
      </c>
      <c r="H115" s="32" t="s">
        <v>1237</v>
      </c>
      <c r="I115" s="32" t="s">
        <v>1194</v>
      </c>
      <c r="J115" s="32" t="s">
        <v>1238</v>
      </c>
      <c r="K115" s="37">
        <v>0.1155</v>
      </c>
      <c r="L115" s="111">
        <f t="shared" si="5"/>
        <v>173.25</v>
      </c>
      <c r="M115" s="111">
        <f t="shared" si="6"/>
        <v>194.04000000000002</v>
      </c>
      <c r="N115" s="112"/>
    </row>
    <row r="116" spans="1:14" ht="38.25" hidden="1">
      <c r="A116" s="113">
        <v>40</v>
      </c>
      <c r="B116" s="114" t="s">
        <v>1234</v>
      </c>
      <c r="C116" s="114" t="s">
        <v>1235</v>
      </c>
      <c r="D116" s="115" t="s">
        <v>777</v>
      </c>
      <c r="E116" s="115" t="s">
        <v>1239</v>
      </c>
      <c r="F116" s="114" t="s">
        <v>777</v>
      </c>
      <c r="G116" s="32">
        <v>1000</v>
      </c>
      <c r="H116" s="32" t="s">
        <v>1240</v>
      </c>
      <c r="I116" s="32" t="s">
        <v>1194</v>
      </c>
      <c r="J116" s="32" t="s">
        <v>1241</v>
      </c>
      <c r="K116" s="37">
        <v>0.0974</v>
      </c>
      <c r="L116" s="111">
        <f t="shared" si="5"/>
        <v>97.4</v>
      </c>
      <c r="M116" s="111">
        <f t="shared" si="6"/>
        <v>109.08800000000002</v>
      </c>
      <c r="N116" s="112"/>
    </row>
    <row r="117" spans="1:14" ht="12.75" hidden="1">
      <c r="A117" s="113">
        <v>41</v>
      </c>
      <c r="B117" s="114" t="s">
        <v>1229</v>
      </c>
      <c r="C117" s="114" t="s">
        <v>1230</v>
      </c>
      <c r="D117" s="115" t="s">
        <v>777</v>
      </c>
      <c r="E117" s="115" t="s">
        <v>822</v>
      </c>
      <c r="F117" s="114" t="s">
        <v>777</v>
      </c>
      <c r="G117" s="32">
        <v>4000</v>
      </c>
      <c r="H117" s="116" t="s">
        <v>1242</v>
      </c>
      <c r="I117" s="116" t="s">
        <v>1232</v>
      </c>
      <c r="J117" s="116" t="s">
        <v>1243</v>
      </c>
      <c r="K117" s="37">
        <v>0.2637</v>
      </c>
      <c r="L117" s="111">
        <f t="shared" si="5"/>
        <v>1054.8</v>
      </c>
      <c r="M117" s="111">
        <f t="shared" si="6"/>
        <v>1181.376</v>
      </c>
      <c r="N117" s="112"/>
    </row>
    <row r="118" spans="1:14" ht="12.75" customHeight="1" hidden="1">
      <c r="A118" s="113">
        <v>42</v>
      </c>
      <c r="B118" s="114" t="s">
        <v>1244</v>
      </c>
      <c r="C118" s="114" t="s">
        <v>1245</v>
      </c>
      <c r="D118" s="115" t="s">
        <v>777</v>
      </c>
      <c r="E118" s="115" t="s">
        <v>1213</v>
      </c>
      <c r="F118" s="114" t="s">
        <v>777</v>
      </c>
      <c r="G118" s="32">
        <v>800</v>
      </c>
      <c r="H118" s="32" t="s">
        <v>1246</v>
      </c>
      <c r="I118" s="32" t="s">
        <v>918</v>
      </c>
      <c r="J118" s="32" t="s">
        <v>1247</v>
      </c>
      <c r="K118" s="37">
        <v>0.0572</v>
      </c>
      <c r="L118" s="111">
        <f t="shared" si="5"/>
        <v>45.76</v>
      </c>
      <c r="M118" s="111">
        <f t="shared" si="6"/>
        <v>51.251200000000004</v>
      </c>
      <c r="N118" s="112"/>
    </row>
    <row r="119" spans="1:14" ht="12.75" customHeight="1" hidden="1">
      <c r="A119" s="256" t="s">
        <v>115</v>
      </c>
      <c r="B119" s="256"/>
      <c r="C119" s="256"/>
      <c r="D119" s="256"/>
      <c r="E119" s="256"/>
      <c r="F119" s="256"/>
      <c r="G119" s="256"/>
      <c r="H119" s="256"/>
      <c r="I119" s="256"/>
      <c r="J119" s="256"/>
      <c r="K119" s="256"/>
      <c r="L119" s="111">
        <f>SUM(L77:L118)</f>
        <v>47521.18780000001</v>
      </c>
      <c r="M119" s="111">
        <f>SUM(M77:M118)</f>
        <v>53223.730336</v>
      </c>
      <c r="N119" s="112"/>
    </row>
    <row r="120" spans="1:14" ht="12.75" customHeight="1">
      <c r="A120" s="110" t="s">
        <v>1248</v>
      </c>
      <c r="B120" s="255" t="s">
        <v>1249</v>
      </c>
      <c r="C120" s="255"/>
      <c r="D120" s="255"/>
      <c r="E120" s="255"/>
      <c r="F120" s="255"/>
      <c r="G120" s="255"/>
      <c r="H120" s="32"/>
      <c r="I120" s="32"/>
      <c r="J120" s="32"/>
      <c r="K120" s="37"/>
      <c r="L120" s="111"/>
      <c r="M120" s="111"/>
      <c r="N120" s="112"/>
    </row>
    <row r="121" spans="1:14" ht="25.5">
      <c r="A121" s="113">
        <v>1</v>
      </c>
      <c r="B121" s="114" t="s">
        <v>1250</v>
      </c>
      <c r="C121" s="114" t="s">
        <v>1251</v>
      </c>
      <c r="D121" s="115" t="s">
        <v>1252</v>
      </c>
      <c r="E121" s="118">
        <v>0.1</v>
      </c>
      <c r="F121" s="114" t="s">
        <v>1174</v>
      </c>
      <c r="G121" s="32">
        <v>60</v>
      </c>
      <c r="H121" s="116" t="s">
        <v>1253</v>
      </c>
      <c r="I121" s="116" t="s">
        <v>857</v>
      </c>
      <c r="J121" s="116" t="s">
        <v>1254</v>
      </c>
      <c r="K121" s="37">
        <v>2.2725</v>
      </c>
      <c r="L121" s="111">
        <f aca="true" t="shared" si="7" ref="L121:L135">K121*G121</f>
        <v>136.35</v>
      </c>
      <c r="M121" s="111">
        <f>L121*1.12</f>
        <v>152.71200000000002</v>
      </c>
      <c r="N121" s="112"/>
    </row>
    <row r="122" spans="1:14" s="98" customFormat="1" ht="38.25">
      <c r="A122" s="113">
        <v>2</v>
      </c>
      <c r="B122" s="114" t="s">
        <v>1255</v>
      </c>
      <c r="C122" s="114" t="s">
        <v>1256</v>
      </c>
      <c r="D122" s="115" t="s">
        <v>1257</v>
      </c>
      <c r="E122" s="118" t="s">
        <v>1258</v>
      </c>
      <c r="F122" s="114" t="s">
        <v>792</v>
      </c>
      <c r="G122" s="32">
        <v>15</v>
      </c>
      <c r="H122" s="32" t="s">
        <v>1259</v>
      </c>
      <c r="I122" s="32" t="s">
        <v>1260</v>
      </c>
      <c r="J122" s="32" t="s">
        <v>1261</v>
      </c>
      <c r="K122" s="37">
        <v>3.6338</v>
      </c>
      <c r="L122" s="111">
        <f t="shared" si="7"/>
        <v>54.507</v>
      </c>
      <c r="M122" s="111">
        <f>L122*1.21</f>
        <v>65.95347</v>
      </c>
      <c r="N122" s="112"/>
    </row>
    <row r="123" spans="1:14" ht="25.5">
      <c r="A123" s="113">
        <v>3</v>
      </c>
      <c r="B123" s="114" t="s">
        <v>1262</v>
      </c>
      <c r="C123" s="114" t="s">
        <v>1263</v>
      </c>
      <c r="D123" s="115" t="s">
        <v>1264</v>
      </c>
      <c r="E123" s="118" t="s">
        <v>1265</v>
      </c>
      <c r="F123" s="114" t="s">
        <v>1174</v>
      </c>
      <c r="G123" s="32">
        <v>10</v>
      </c>
      <c r="H123" s="32" t="s">
        <v>1266</v>
      </c>
      <c r="I123" s="116" t="s">
        <v>1267</v>
      </c>
      <c r="J123" s="32" t="s">
        <v>1268</v>
      </c>
      <c r="K123" s="37">
        <v>3.12</v>
      </c>
      <c r="L123" s="111">
        <f t="shared" si="7"/>
        <v>31.200000000000003</v>
      </c>
      <c r="M123" s="111">
        <f>L123*1.12</f>
        <v>34.94400000000001</v>
      </c>
      <c r="N123" s="112"/>
    </row>
    <row r="124" spans="1:14" ht="25.5">
      <c r="A124" s="113">
        <v>4</v>
      </c>
      <c r="B124" s="114" t="s">
        <v>1269</v>
      </c>
      <c r="C124" s="114" t="s">
        <v>1270</v>
      </c>
      <c r="D124" s="115" t="s">
        <v>1271</v>
      </c>
      <c r="E124" s="118" t="s">
        <v>1272</v>
      </c>
      <c r="F124" s="114" t="s">
        <v>792</v>
      </c>
      <c r="G124" s="32">
        <v>50</v>
      </c>
      <c r="H124" s="116" t="s">
        <v>1273</v>
      </c>
      <c r="I124" s="116" t="s">
        <v>857</v>
      </c>
      <c r="J124" s="116" t="s">
        <v>1274</v>
      </c>
      <c r="K124" s="37">
        <v>1.2726</v>
      </c>
      <c r="L124" s="111">
        <f t="shared" si="7"/>
        <v>63.629999999999995</v>
      </c>
      <c r="M124" s="111">
        <f>L124*1.12</f>
        <v>71.2656</v>
      </c>
      <c r="N124" s="112"/>
    </row>
    <row r="125" spans="1:14" ht="38.25">
      <c r="A125" s="113">
        <v>5</v>
      </c>
      <c r="B125" s="114" t="s">
        <v>1269</v>
      </c>
      <c r="C125" s="114" t="s">
        <v>1275</v>
      </c>
      <c r="D125" s="115" t="s">
        <v>1276</v>
      </c>
      <c r="E125" s="114" t="s">
        <v>1277</v>
      </c>
      <c r="F125" s="114" t="s">
        <v>792</v>
      </c>
      <c r="G125" s="32">
        <v>6</v>
      </c>
      <c r="H125" s="116" t="s">
        <v>1278</v>
      </c>
      <c r="I125" s="116" t="s">
        <v>857</v>
      </c>
      <c r="J125" s="116" t="s">
        <v>1279</v>
      </c>
      <c r="K125" s="37">
        <v>1.7269999999999999</v>
      </c>
      <c r="L125" s="111">
        <f t="shared" si="7"/>
        <v>10.361999999999998</v>
      </c>
      <c r="M125" s="111">
        <f>L125*1.12</f>
        <v>11.60544</v>
      </c>
      <c r="N125" s="112"/>
    </row>
    <row r="126" spans="1:14" ht="25.5">
      <c r="A126" s="113">
        <v>6</v>
      </c>
      <c r="B126" s="114" t="s">
        <v>1269</v>
      </c>
      <c r="C126" s="114" t="s">
        <v>1280</v>
      </c>
      <c r="D126" s="115" t="s">
        <v>1271</v>
      </c>
      <c r="E126" s="118" t="s">
        <v>1281</v>
      </c>
      <c r="F126" s="114" t="s">
        <v>792</v>
      </c>
      <c r="G126" s="32">
        <v>1350</v>
      </c>
      <c r="H126" s="116" t="s">
        <v>1282</v>
      </c>
      <c r="I126" s="116" t="s">
        <v>1283</v>
      </c>
      <c r="J126" s="116" t="s">
        <v>1284</v>
      </c>
      <c r="K126" s="37">
        <v>0.28</v>
      </c>
      <c r="L126" s="111">
        <f t="shared" si="7"/>
        <v>378.00000000000006</v>
      </c>
      <c r="M126" s="111">
        <f>L126*1.12</f>
        <v>423.3600000000001</v>
      </c>
      <c r="N126" s="112"/>
    </row>
    <row r="127" spans="1:14" s="98" customFormat="1" ht="51">
      <c r="A127" s="113">
        <v>7</v>
      </c>
      <c r="B127" s="114" t="s">
        <v>1269</v>
      </c>
      <c r="C127" s="114" t="s">
        <v>1285</v>
      </c>
      <c r="D127" s="115" t="s">
        <v>1286</v>
      </c>
      <c r="E127" s="118">
        <v>0.03</v>
      </c>
      <c r="F127" s="114" t="s">
        <v>1174</v>
      </c>
      <c r="G127" s="32">
        <v>130</v>
      </c>
      <c r="H127" s="32" t="s">
        <v>1287</v>
      </c>
      <c r="I127" s="32" t="s">
        <v>857</v>
      </c>
      <c r="J127" s="32" t="s">
        <v>1288</v>
      </c>
      <c r="K127" s="37">
        <v>1</v>
      </c>
      <c r="L127" s="111">
        <f t="shared" si="7"/>
        <v>130</v>
      </c>
      <c r="M127" s="111">
        <f>L127*1.21</f>
        <v>157.29999999999998</v>
      </c>
      <c r="N127" s="112"/>
    </row>
    <row r="128" spans="1:14" ht="25.5">
      <c r="A128" s="113">
        <v>8</v>
      </c>
      <c r="B128" s="114" t="s">
        <v>1289</v>
      </c>
      <c r="C128" s="114" t="s">
        <v>1290</v>
      </c>
      <c r="D128" s="115" t="s">
        <v>826</v>
      </c>
      <c r="E128" s="115" t="s">
        <v>1291</v>
      </c>
      <c r="F128" s="114" t="s">
        <v>800</v>
      </c>
      <c r="G128" s="32">
        <v>31100</v>
      </c>
      <c r="H128" s="123" t="s">
        <v>1292</v>
      </c>
      <c r="I128" s="116" t="s">
        <v>882</v>
      </c>
      <c r="J128" s="116" t="s">
        <v>1293</v>
      </c>
      <c r="K128" s="37">
        <v>0.1447</v>
      </c>
      <c r="L128" s="111">
        <f t="shared" si="7"/>
        <v>4500.17</v>
      </c>
      <c r="M128" s="111">
        <f aca="true" t="shared" si="8" ref="M128:M135">L128*1.12</f>
        <v>5040.1904</v>
      </c>
      <c r="N128" s="112"/>
    </row>
    <row r="129" spans="1:14" ht="25.5">
      <c r="A129" s="113">
        <v>9</v>
      </c>
      <c r="B129" s="114" t="s">
        <v>1294</v>
      </c>
      <c r="C129" s="114" t="s">
        <v>1295</v>
      </c>
      <c r="D129" s="114" t="s">
        <v>790</v>
      </c>
      <c r="E129" s="115" t="s">
        <v>906</v>
      </c>
      <c r="F129" s="114" t="s">
        <v>792</v>
      </c>
      <c r="G129" s="32">
        <v>100</v>
      </c>
      <c r="H129" s="116" t="s">
        <v>1296</v>
      </c>
      <c r="I129" s="116" t="s">
        <v>1297</v>
      </c>
      <c r="J129" s="116" t="s">
        <v>1298</v>
      </c>
      <c r="K129" s="37">
        <v>11.1455</v>
      </c>
      <c r="L129" s="111">
        <f t="shared" si="7"/>
        <v>1114.55</v>
      </c>
      <c r="M129" s="111">
        <f t="shared" si="8"/>
        <v>1248.296</v>
      </c>
      <c r="N129" s="112"/>
    </row>
    <row r="130" spans="1:14" ht="25.5">
      <c r="A130" s="113">
        <v>10</v>
      </c>
      <c r="B130" s="114" t="s">
        <v>1294</v>
      </c>
      <c r="C130" s="114" t="s">
        <v>1295</v>
      </c>
      <c r="D130" s="114" t="s">
        <v>790</v>
      </c>
      <c r="E130" s="115" t="s">
        <v>880</v>
      </c>
      <c r="F130" s="114" t="s">
        <v>792</v>
      </c>
      <c r="G130" s="32">
        <v>360</v>
      </c>
      <c r="H130" s="116" t="s">
        <v>1299</v>
      </c>
      <c r="I130" s="116" t="s">
        <v>1297</v>
      </c>
      <c r="J130" s="116" t="s">
        <v>1300</v>
      </c>
      <c r="K130" s="37">
        <v>5.688</v>
      </c>
      <c r="L130" s="111">
        <f t="shared" si="7"/>
        <v>2047.6799999999998</v>
      </c>
      <c r="M130" s="111">
        <f t="shared" si="8"/>
        <v>2293.4016</v>
      </c>
      <c r="N130" s="112"/>
    </row>
    <row r="131" spans="1:14" ht="25.5">
      <c r="A131" s="113">
        <v>11</v>
      </c>
      <c r="B131" s="114" t="s">
        <v>1294</v>
      </c>
      <c r="C131" s="114" t="s">
        <v>1295</v>
      </c>
      <c r="D131" s="114" t="s">
        <v>790</v>
      </c>
      <c r="E131" s="115" t="s">
        <v>791</v>
      </c>
      <c r="F131" s="114" t="s">
        <v>792</v>
      </c>
      <c r="G131" s="32">
        <v>1200</v>
      </c>
      <c r="H131" s="116" t="s">
        <v>1301</v>
      </c>
      <c r="I131" s="116" t="s">
        <v>1297</v>
      </c>
      <c r="J131" s="116" t="s">
        <v>1302</v>
      </c>
      <c r="K131" s="37">
        <v>1.9095</v>
      </c>
      <c r="L131" s="111">
        <f t="shared" si="7"/>
        <v>2291.4</v>
      </c>
      <c r="M131" s="111">
        <f t="shared" si="8"/>
        <v>2566.3680000000004</v>
      </c>
      <c r="N131" s="112"/>
    </row>
    <row r="132" spans="1:14" ht="25.5">
      <c r="A132" s="113">
        <v>12</v>
      </c>
      <c r="B132" s="114" t="s">
        <v>1294</v>
      </c>
      <c r="C132" s="114" t="s">
        <v>1295</v>
      </c>
      <c r="D132" s="115" t="s">
        <v>783</v>
      </c>
      <c r="E132" s="114" t="s">
        <v>1303</v>
      </c>
      <c r="F132" s="114" t="s">
        <v>777</v>
      </c>
      <c r="G132" s="32">
        <v>1050</v>
      </c>
      <c r="H132" s="116" t="s">
        <v>1304</v>
      </c>
      <c r="I132" s="116" t="s">
        <v>1297</v>
      </c>
      <c r="J132" s="116" t="s">
        <v>1305</v>
      </c>
      <c r="K132" s="37">
        <v>0.2237</v>
      </c>
      <c r="L132" s="111">
        <f t="shared" si="7"/>
        <v>234.88500000000002</v>
      </c>
      <c r="M132" s="111">
        <f t="shared" si="8"/>
        <v>263.07120000000003</v>
      </c>
      <c r="N132" s="112"/>
    </row>
    <row r="133" spans="1:14" ht="12.75">
      <c r="A133" s="113">
        <v>13</v>
      </c>
      <c r="B133" s="114" t="s">
        <v>1294</v>
      </c>
      <c r="C133" s="114" t="s">
        <v>1306</v>
      </c>
      <c r="D133" s="115" t="s">
        <v>783</v>
      </c>
      <c r="E133" s="115" t="s">
        <v>833</v>
      </c>
      <c r="F133" s="114" t="s">
        <v>777</v>
      </c>
      <c r="G133" s="32">
        <v>1000</v>
      </c>
      <c r="H133" s="116" t="s">
        <v>1307</v>
      </c>
      <c r="I133" s="116" t="s">
        <v>1308</v>
      </c>
      <c r="J133" s="116" t="s">
        <v>1309</v>
      </c>
      <c r="K133" s="37">
        <v>0.0318</v>
      </c>
      <c r="L133" s="111">
        <f t="shared" si="7"/>
        <v>31.8</v>
      </c>
      <c r="M133" s="111">
        <f t="shared" si="8"/>
        <v>35.61600000000001</v>
      </c>
      <c r="N133" s="112"/>
    </row>
    <row r="134" spans="1:14" ht="25.5">
      <c r="A134" s="113">
        <v>14</v>
      </c>
      <c r="B134" s="114" t="s">
        <v>1310</v>
      </c>
      <c r="C134" s="114" t="s">
        <v>1311</v>
      </c>
      <c r="D134" s="115" t="s">
        <v>790</v>
      </c>
      <c r="E134" s="115" t="s">
        <v>968</v>
      </c>
      <c r="F134" s="114" t="s">
        <v>792</v>
      </c>
      <c r="G134" s="32">
        <v>180</v>
      </c>
      <c r="H134" s="116" t="s">
        <v>1312</v>
      </c>
      <c r="I134" s="116" t="s">
        <v>1297</v>
      </c>
      <c r="J134" s="116" t="s">
        <v>1313</v>
      </c>
      <c r="K134" s="37">
        <v>1.8685</v>
      </c>
      <c r="L134" s="111">
        <f t="shared" si="7"/>
        <v>336.33</v>
      </c>
      <c r="M134" s="111">
        <f t="shared" si="8"/>
        <v>376.68960000000004</v>
      </c>
      <c r="N134" s="112"/>
    </row>
    <row r="135" spans="1:14" ht="12.75">
      <c r="A135" s="113">
        <v>15</v>
      </c>
      <c r="B135" s="114" t="s">
        <v>1314</v>
      </c>
      <c r="C135" s="124" t="s">
        <v>1315</v>
      </c>
      <c r="D135" s="115" t="s">
        <v>783</v>
      </c>
      <c r="E135" s="115" t="s">
        <v>1316</v>
      </c>
      <c r="F135" s="114" t="s">
        <v>777</v>
      </c>
      <c r="G135" s="32">
        <v>700</v>
      </c>
      <c r="H135" s="116" t="s">
        <v>1317</v>
      </c>
      <c r="I135" s="116" t="s">
        <v>812</v>
      </c>
      <c r="J135" s="116" t="s">
        <v>1318</v>
      </c>
      <c r="K135" s="37">
        <v>0.019700000000000002</v>
      </c>
      <c r="L135" s="111">
        <f t="shared" si="7"/>
        <v>13.790000000000001</v>
      </c>
      <c r="M135" s="111">
        <f t="shared" si="8"/>
        <v>15.444800000000003</v>
      </c>
      <c r="N135" s="112"/>
    </row>
    <row r="136" spans="1:14" ht="12.75" customHeight="1">
      <c r="A136" s="256" t="s">
        <v>115</v>
      </c>
      <c r="B136" s="256"/>
      <c r="C136" s="256"/>
      <c r="D136" s="256"/>
      <c r="E136" s="256"/>
      <c r="F136" s="256"/>
      <c r="G136" s="256"/>
      <c r="H136" s="256"/>
      <c r="I136" s="256"/>
      <c r="J136" s="256"/>
      <c r="K136" s="256"/>
      <c r="L136" s="111">
        <f>SUM(L121:L135)</f>
        <v>11374.654</v>
      </c>
      <c r="M136" s="111">
        <f>SUM(M121:M135)</f>
        <v>12756.21811</v>
      </c>
      <c r="N136" s="112"/>
    </row>
    <row r="137" spans="1:14" ht="12.75" customHeight="1" hidden="1">
      <c r="A137" s="104" t="s">
        <v>1319</v>
      </c>
      <c r="B137" s="259" t="s">
        <v>1320</v>
      </c>
      <c r="C137" s="259"/>
      <c r="D137" s="259"/>
      <c r="E137" s="259"/>
      <c r="F137" s="259"/>
      <c r="G137" s="259"/>
      <c r="H137" s="32"/>
      <c r="I137" s="32"/>
      <c r="J137" s="32"/>
      <c r="K137" s="37"/>
      <c r="L137" s="111"/>
      <c r="M137" s="111"/>
      <c r="N137" s="112"/>
    </row>
    <row r="138" spans="1:14" s="98" customFormat="1" ht="39" customHeight="1" hidden="1">
      <c r="A138" s="113">
        <v>1</v>
      </c>
      <c r="B138" s="114" t="s">
        <v>1321</v>
      </c>
      <c r="C138" s="114" t="s">
        <v>1322</v>
      </c>
      <c r="D138" s="115" t="s">
        <v>1323</v>
      </c>
      <c r="E138" s="115" t="s">
        <v>1324</v>
      </c>
      <c r="F138" s="114" t="s">
        <v>792</v>
      </c>
      <c r="G138" s="32">
        <v>60</v>
      </c>
      <c r="H138" s="116"/>
      <c r="I138" s="116"/>
      <c r="J138" s="116"/>
      <c r="K138" s="37"/>
      <c r="L138" s="111"/>
      <c r="M138" s="111"/>
      <c r="N138" s="111" t="s">
        <v>2055</v>
      </c>
    </row>
    <row r="139" spans="1:14" ht="25.5" hidden="1">
      <c r="A139" s="113">
        <v>2</v>
      </c>
      <c r="B139" s="114" t="s">
        <v>1325</v>
      </c>
      <c r="C139" s="114" t="s">
        <v>1326</v>
      </c>
      <c r="D139" s="115" t="s">
        <v>1323</v>
      </c>
      <c r="E139" s="115" t="s">
        <v>1327</v>
      </c>
      <c r="F139" s="114" t="s">
        <v>792</v>
      </c>
      <c r="G139" s="32">
        <v>65</v>
      </c>
      <c r="H139" s="116" t="s">
        <v>1328</v>
      </c>
      <c r="I139" s="116" t="s">
        <v>1329</v>
      </c>
      <c r="J139" s="116" t="s">
        <v>1330</v>
      </c>
      <c r="K139" s="37">
        <v>73.0685</v>
      </c>
      <c r="L139" s="111">
        <f aca="true" t="shared" si="9" ref="L139:L158">K139*G139</f>
        <v>4749.4525</v>
      </c>
      <c r="M139" s="111">
        <f aca="true" t="shared" si="10" ref="M139:M158">L139*1.12</f>
        <v>5319.386800000001</v>
      </c>
      <c r="N139" s="112"/>
    </row>
    <row r="140" spans="1:14" ht="25.5" hidden="1">
      <c r="A140" s="113">
        <v>3</v>
      </c>
      <c r="B140" s="32" t="s">
        <v>1331</v>
      </c>
      <c r="C140" s="32" t="s">
        <v>1332</v>
      </c>
      <c r="D140" s="115" t="s">
        <v>826</v>
      </c>
      <c r="E140" s="32" t="s">
        <v>1333</v>
      </c>
      <c r="F140" s="114" t="s">
        <v>800</v>
      </c>
      <c r="G140" s="32">
        <v>1340</v>
      </c>
      <c r="H140" s="116" t="s">
        <v>1334</v>
      </c>
      <c r="I140" s="116" t="s">
        <v>931</v>
      </c>
      <c r="J140" s="116" t="s">
        <v>1335</v>
      </c>
      <c r="K140" s="37">
        <v>1.0019</v>
      </c>
      <c r="L140" s="111">
        <f t="shared" si="9"/>
        <v>1342.546</v>
      </c>
      <c r="M140" s="111">
        <f t="shared" si="10"/>
        <v>1503.6515200000001</v>
      </c>
      <c r="N140" s="112"/>
    </row>
    <row r="141" spans="1:14" ht="25.5" hidden="1">
      <c r="A141" s="113">
        <v>4</v>
      </c>
      <c r="B141" s="114" t="s">
        <v>1336</v>
      </c>
      <c r="C141" s="114" t="s">
        <v>1337</v>
      </c>
      <c r="D141" s="114" t="s">
        <v>1338</v>
      </c>
      <c r="E141" s="114" t="s">
        <v>1339</v>
      </c>
      <c r="F141" s="114" t="s">
        <v>792</v>
      </c>
      <c r="G141" s="32">
        <v>6000</v>
      </c>
      <c r="H141" s="32" t="s">
        <v>1340</v>
      </c>
      <c r="I141" s="32" t="s">
        <v>1025</v>
      </c>
      <c r="J141" s="32" t="s">
        <v>1341</v>
      </c>
      <c r="K141" s="37">
        <v>0.65</v>
      </c>
      <c r="L141" s="111">
        <f t="shared" si="9"/>
        <v>3900</v>
      </c>
      <c r="M141" s="111">
        <f t="shared" si="10"/>
        <v>4368</v>
      </c>
      <c r="N141" s="112"/>
    </row>
    <row r="142" spans="1:14" ht="25.5" hidden="1">
      <c r="A142" s="113">
        <v>5</v>
      </c>
      <c r="B142" s="114" t="s">
        <v>1342</v>
      </c>
      <c r="C142" s="114" t="s">
        <v>1343</v>
      </c>
      <c r="D142" s="114" t="s">
        <v>1344</v>
      </c>
      <c r="E142" s="114" t="s">
        <v>1345</v>
      </c>
      <c r="F142" s="114" t="s">
        <v>800</v>
      </c>
      <c r="G142" s="32">
        <v>600</v>
      </c>
      <c r="H142" s="116" t="s">
        <v>1346</v>
      </c>
      <c r="I142" s="116" t="s">
        <v>802</v>
      </c>
      <c r="J142" s="116" t="s">
        <v>1347</v>
      </c>
      <c r="K142" s="37">
        <v>2.8782</v>
      </c>
      <c r="L142" s="111">
        <f t="shared" si="9"/>
        <v>1726.92</v>
      </c>
      <c r="M142" s="111">
        <f t="shared" si="10"/>
        <v>1934.1504000000002</v>
      </c>
      <c r="N142" s="112"/>
    </row>
    <row r="143" spans="1:14" ht="25.5" hidden="1">
      <c r="A143" s="113">
        <v>6</v>
      </c>
      <c r="B143" s="114" t="s">
        <v>1342</v>
      </c>
      <c r="C143" s="114" t="s">
        <v>1343</v>
      </c>
      <c r="D143" s="114" t="s">
        <v>1348</v>
      </c>
      <c r="E143" s="114" t="s">
        <v>1349</v>
      </c>
      <c r="F143" s="114" t="s">
        <v>792</v>
      </c>
      <c r="G143" s="32">
        <v>200</v>
      </c>
      <c r="H143" s="32" t="s">
        <v>1350</v>
      </c>
      <c r="I143" s="32" t="s">
        <v>1187</v>
      </c>
      <c r="J143" s="32" t="s">
        <v>1351</v>
      </c>
      <c r="K143" s="37">
        <v>5.382</v>
      </c>
      <c r="L143" s="111">
        <f t="shared" si="9"/>
        <v>1076.3999999999999</v>
      </c>
      <c r="M143" s="111">
        <f t="shared" si="10"/>
        <v>1205.568</v>
      </c>
      <c r="N143" s="112"/>
    </row>
    <row r="144" spans="1:14" s="98" customFormat="1" ht="162.75" customHeight="1" hidden="1">
      <c r="A144" s="113">
        <v>7</v>
      </c>
      <c r="B144" s="114" t="s">
        <v>1342</v>
      </c>
      <c r="C144" s="114" t="s">
        <v>1343</v>
      </c>
      <c r="D144" s="114" t="s">
        <v>798</v>
      </c>
      <c r="E144" s="114" t="s">
        <v>1352</v>
      </c>
      <c r="F144" s="114" t="s">
        <v>792</v>
      </c>
      <c r="G144" s="32">
        <v>100</v>
      </c>
      <c r="H144" s="32" t="s">
        <v>1353</v>
      </c>
      <c r="I144" s="32" t="s">
        <v>802</v>
      </c>
      <c r="J144" s="32" t="s">
        <v>1354</v>
      </c>
      <c r="K144" s="37">
        <v>0.2778</v>
      </c>
      <c r="L144" s="111">
        <f t="shared" si="9"/>
        <v>27.779999999999998</v>
      </c>
      <c r="M144" s="111">
        <f t="shared" si="10"/>
        <v>31.1136</v>
      </c>
      <c r="N144" s="32" t="s">
        <v>1355</v>
      </c>
    </row>
    <row r="145" spans="1:14" ht="25.5" hidden="1">
      <c r="A145" s="113">
        <v>8</v>
      </c>
      <c r="B145" s="114" t="s">
        <v>1356</v>
      </c>
      <c r="C145" s="114" t="s">
        <v>1357</v>
      </c>
      <c r="D145" s="114" t="s">
        <v>798</v>
      </c>
      <c r="E145" s="114" t="s">
        <v>799</v>
      </c>
      <c r="F145" s="114" t="s">
        <v>800</v>
      </c>
      <c r="G145" s="32">
        <v>8400</v>
      </c>
      <c r="H145" s="116" t="s">
        <v>1358</v>
      </c>
      <c r="I145" s="116" t="s">
        <v>802</v>
      </c>
      <c r="J145" s="116" t="s">
        <v>1359</v>
      </c>
      <c r="K145" s="37">
        <v>0.17200000000000001</v>
      </c>
      <c r="L145" s="111">
        <f t="shared" si="9"/>
        <v>1444.8000000000002</v>
      </c>
      <c r="M145" s="111">
        <f t="shared" si="10"/>
        <v>1618.1760000000004</v>
      </c>
      <c r="N145" s="112"/>
    </row>
    <row r="146" spans="1:14" ht="25.5" hidden="1">
      <c r="A146" s="113">
        <v>9</v>
      </c>
      <c r="B146" s="114" t="s">
        <v>1356</v>
      </c>
      <c r="C146" s="114" t="s">
        <v>1357</v>
      </c>
      <c r="D146" s="114" t="s">
        <v>1360</v>
      </c>
      <c r="E146" s="122">
        <v>0.1</v>
      </c>
      <c r="F146" s="114" t="s">
        <v>1108</v>
      </c>
      <c r="G146" s="32">
        <v>120</v>
      </c>
      <c r="H146" s="116" t="s">
        <v>1361</v>
      </c>
      <c r="I146" s="32" t="s">
        <v>1110</v>
      </c>
      <c r="J146" s="116" t="s">
        <v>1362</v>
      </c>
      <c r="K146" s="37">
        <v>4.955</v>
      </c>
      <c r="L146" s="111">
        <f t="shared" si="9"/>
        <v>594.6</v>
      </c>
      <c r="M146" s="111">
        <f t="shared" si="10"/>
        <v>665.9520000000001</v>
      </c>
      <c r="N146" s="112"/>
    </row>
    <row r="147" spans="1:14" ht="38.25" hidden="1">
      <c r="A147" s="113">
        <v>10</v>
      </c>
      <c r="B147" s="114" t="s">
        <v>1363</v>
      </c>
      <c r="C147" s="114" t="s">
        <v>1364</v>
      </c>
      <c r="D147" s="114" t="s">
        <v>1173</v>
      </c>
      <c r="E147" s="122" t="s">
        <v>1365</v>
      </c>
      <c r="F147" s="114" t="s">
        <v>1366</v>
      </c>
      <c r="G147" s="32">
        <v>1000</v>
      </c>
      <c r="H147" s="116" t="s">
        <v>1367</v>
      </c>
      <c r="I147" s="116" t="s">
        <v>1368</v>
      </c>
      <c r="J147" s="116" t="s">
        <v>1369</v>
      </c>
      <c r="K147" s="37">
        <v>1.2667</v>
      </c>
      <c r="L147" s="111">
        <f t="shared" si="9"/>
        <v>1266.7</v>
      </c>
      <c r="M147" s="111">
        <f t="shared" si="10"/>
        <v>1418.7040000000002</v>
      </c>
      <c r="N147" s="112"/>
    </row>
    <row r="148" spans="1:14" ht="25.5" hidden="1">
      <c r="A148" s="113">
        <v>11</v>
      </c>
      <c r="B148" s="32" t="s">
        <v>1370</v>
      </c>
      <c r="C148" s="32" t="s">
        <v>1371</v>
      </c>
      <c r="D148" s="32" t="s">
        <v>798</v>
      </c>
      <c r="E148" s="32" t="s">
        <v>1146</v>
      </c>
      <c r="F148" s="114" t="s">
        <v>800</v>
      </c>
      <c r="G148" s="32">
        <v>1560</v>
      </c>
      <c r="H148" s="116" t="s">
        <v>1372</v>
      </c>
      <c r="I148" s="116" t="s">
        <v>931</v>
      </c>
      <c r="J148" s="116" t="s">
        <v>1373</v>
      </c>
      <c r="K148" s="37">
        <v>0.23120000000000002</v>
      </c>
      <c r="L148" s="111">
        <f t="shared" si="9"/>
        <v>360.672</v>
      </c>
      <c r="M148" s="111">
        <f t="shared" si="10"/>
        <v>403.9526400000001</v>
      </c>
      <c r="N148" s="112"/>
    </row>
    <row r="149" spans="1:14" ht="25.5" hidden="1">
      <c r="A149" s="113">
        <v>12</v>
      </c>
      <c r="B149" s="32" t="s">
        <v>1374</v>
      </c>
      <c r="C149" s="32" t="s">
        <v>1375</v>
      </c>
      <c r="D149" s="32" t="s">
        <v>798</v>
      </c>
      <c r="E149" s="32" t="s">
        <v>1376</v>
      </c>
      <c r="F149" s="114" t="s">
        <v>800</v>
      </c>
      <c r="G149" s="32">
        <v>15400</v>
      </c>
      <c r="H149" s="32" t="s">
        <v>1377</v>
      </c>
      <c r="I149" s="32" t="s">
        <v>931</v>
      </c>
      <c r="J149" s="32" t="s">
        <v>1378</v>
      </c>
      <c r="K149" s="37">
        <v>0.8278000000000001</v>
      </c>
      <c r="L149" s="111">
        <f t="shared" si="9"/>
        <v>12748.12</v>
      </c>
      <c r="M149" s="111">
        <f t="shared" si="10"/>
        <v>14277.894400000003</v>
      </c>
      <c r="N149" s="112"/>
    </row>
    <row r="150" spans="1:14" ht="25.5" hidden="1">
      <c r="A150" s="113">
        <v>13</v>
      </c>
      <c r="B150" s="32" t="s">
        <v>1374</v>
      </c>
      <c r="C150" s="32" t="s">
        <v>1375</v>
      </c>
      <c r="D150" s="32" t="s">
        <v>1379</v>
      </c>
      <c r="E150" s="32" t="s">
        <v>1380</v>
      </c>
      <c r="F150" s="114" t="s">
        <v>1379</v>
      </c>
      <c r="G150" s="32">
        <v>500</v>
      </c>
      <c r="H150" s="32" t="s">
        <v>1381</v>
      </c>
      <c r="I150" s="32" t="s">
        <v>1382</v>
      </c>
      <c r="J150" s="32" t="s">
        <v>1383</v>
      </c>
      <c r="K150" s="37">
        <v>2.1465</v>
      </c>
      <c r="L150" s="111">
        <f t="shared" si="9"/>
        <v>1073.25</v>
      </c>
      <c r="M150" s="111">
        <f t="shared" si="10"/>
        <v>1202.0400000000002</v>
      </c>
      <c r="N150" s="112"/>
    </row>
    <row r="151" spans="1:14" ht="25.5" hidden="1">
      <c r="A151" s="113">
        <v>14</v>
      </c>
      <c r="B151" s="32" t="s">
        <v>1384</v>
      </c>
      <c r="C151" s="32" t="s">
        <v>1385</v>
      </c>
      <c r="D151" s="32" t="s">
        <v>798</v>
      </c>
      <c r="E151" s="32" t="s">
        <v>799</v>
      </c>
      <c r="F151" s="114" t="s">
        <v>800</v>
      </c>
      <c r="G151" s="32">
        <v>5600</v>
      </c>
      <c r="H151" s="116" t="s">
        <v>1386</v>
      </c>
      <c r="I151" s="116" t="s">
        <v>931</v>
      </c>
      <c r="J151" s="116" t="s">
        <v>1387</v>
      </c>
      <c r="K151" s="37">
        <v>0.7525000000000001</v>
      </c>
      <c r="L151" s="111">
        <f t="shared" si="9"/>
        <v>4214</v>
      </c>
      <c r="M151" s="111">
        <f t="shared" si="10"/>
        <v>4719.68</v>
      </c>
      <c r="N151" s="112"/>
    </row>
    <row r="152" spans="1:14" ht="25.5" hidden="1">
      <c r="A152" s="113">
        <v>15</v>
      </c>
      <c r="B152" s="32" t="s">
        <v>1388</v>
      </c>
      <c r="C152" s="32" t="s">
        <v>1389</v>
      </c>
      <c r="D152" s="32" t="s">
        <v>798</v>
      </c>
      <c r="E152" s="32" t="s">
        <v>1390</v>
      </c>
      <c r="F152" s="114" t="s">
        <v>800</v>
      </c>
      <c r="G152" s="32">
        <v>14800</v>
      </c>
      <c r="H152" s="116" t="s">
        <v>1391</v>
      </c>
      <c r="I152" s="116" t="s">
        <v>882</v>
      </c>
      <c r="J152" s="116" t="s">
        <v>1392</v>
      </c>
      <c r="K152" s="37">
        <v>0.2422</v>
      </c>
      <c r="L152" s="111">
        <f t="shared" si="9"/>
        <v>3584.56</v>
      </c>
      <c r="M152" s="111">
        <f t="shared" si="10"/>
        <v>4014.7072000000003</v>
      </c>
      <c r="N152" s="112"/>
    </row>
    <row r="153" spans="1:14" ht="25.5" hidden="1">
      <c r="A153" s="113">
        <v>16</v>
      </c>
      <c r="B153" s="114" t="s">
        <v>1393</v>
      </c>
      <c r="C153" s="114" t="s">
        <v>1394</v>
      </c>
      <c r="D153" s="32" t="s">
        <v>798</v>
      </c>
      <c r="E153" s="114" t="s">
        <v>1395</v>
      </c>
      <c r="F153" s="114" t="s">
        <v>800</v>
      </c>
      <c r="G153" s="32">
        <v>39000</v>
      </c>
      <c r="H153" s="116" t="s">
        <v>1396</v>
      </c>
      <c r="I153" s="116" t="s">
        <v>931</v>
      </c>
      <c r="J153" s="116" t="s">
        <v>1397</v>
      </c>
      <c r="K153" s="37">
        <v>0.2079</v>
      </c>
      <c r="L153" s="111">
        <f t="shared" si="9"/>
        <v>8108.1</v>
      </c>
      <c r="M153" s="111">
        <f t="shared" si="10"/>
        <v>9081.072000000002</v>
      </c>
      <c r="N153" s="112"/>
    </row>
    <row r="154" spans="1:14" ht="38.25" hidden="1">
      <c r="A154" s="113">
        <v>17</v>
      </c>
      <c r="B154" s="114" t="s">
        <v>1398</v>
      </c>
      <c r="C154" s="114" t="s">
        <v>1399</v>
      </c>
      <c r="D154" s="114" t="s">
        <v>1400</v>
      </c>
      <c r="E154" s="114" t="s">
        <v>1401</v>
      </c>
      <c r="F154" s="114" t="s">
        <v>1402</v>
      </c>
      <c r="G154" s="32">
        <v>20</v>
      </c>
      <c r="H154" s="116" t="s">
        <v>1403</v>
      </c>
      <c r="I154" s="116" t="s">
        <v>1404</v>
      </c>
      <c r="J154" s="116" t="s">
        <v>1405</v>
      </c>
      <c r="K154" s="37">
        <v>1.734</v>
      </c>
      <c r="L154" s="111">
        <f t="shared" si="9"/>
        <v>34.68</v>
      </c>
      <c r="M154" s="111">
        <f t="shared" si="10"/>
        <v>38.84160000000001</v>
      </c>
      <c r="N154" s="112"/>
    </row>
    <row r="155" spans="1:14" ht="25.5" hidden="1">
      <c r="A155" s="113">
        <v>18</v>
      </c>
      <c r="B155" s="114" t="s">
        <v>1398</v>
      </c>
      <c r="C155" s="114" t="s">
        <v>1399</v>
      </c>
      <c r="D155" s="114" t="s">
        <v>1406</v>
      </c>
      <c r="E155" s="114" t="s">
        <v>1407</v>
      </c>
      <c r="F155" s="114" t="s">
        <v>1408</v>
      </c>
      <c r="G155" s="32">
        <v>550</v>
      </c>
      <c r="H155" s="116" t="s">
        <v>1409</v>
      </c>
      <c r="I155" s="116" t="s">
        <v>912</v>
      </c>
      <c r="J155" s="116" t="s">
        <v>1410</v>
      </c>
      <c r="K155" s="37">
        <v>0.1607</v>
      </c>
      <c r="L155" s="111">
        <f t="shared" si="9"/>
        <v>88.385</v>
      </c>
      <c r="M155" s="111">
        <f t="shared" si="10"/>
        <v>98.99120000000002</v>
      </c>
      <c r="N155" s="112"/>
    </row>
    <row r="156" spans="1:14" ht="25.5" hidden="1">
      <c r="A156" s="113">
        <v>19</v>
      </c>
      <c r="B156" s="114" t="s">
        <v>1398</v>
      </c>
      <c r="C156" s="114" t="s">
        <v>1399</v>
      </c>
      <c r="D156" s="114" t="s">
        <v>1406</v>
      </c>
      <c r="E156" s="114" t="s">
        <v>886</v>
      </c>
      <c r="F156" s="114" t="s">
        <v>1408</v>
      </c>
      <c r="G156" s="32">
        <v>740</v>
      </c>
      <c r="H156" s="116" t="s">
        <v>1411</v>
      </c>
      <c r="I156" s="116" t="s">
        <v>912</v>
      </c>
      <c r="J156" s="116" t="s">
        <v>1412</v>
      </c>
      <c r="K156" s="37">
        <v>0.1632</v>
      </c>
      <c r="L156" s="111">
        <f t="shared" si="9"/>
        <v>120.76800000000001</v>
      </c>
      <c r="M156" s="111">
        <f t="shared" si="10"/>
        <v>135.26016000000004</v>
      </c>
      <c r="N156" s="112"/>
    </row>
    <row r="157" spans="1:14" ht="25.5" hidden="1">
      <c r="A157" s="113">
        <v>20</v>
      </c>
      <c r="B157" s="114" t="s">
        <v>1398</v>
      </c>
      <c r="C157" s="114" t="s">
        <v>1399</v>
      </c>
      <c r="D157" s="114" t="s">
        <v>1007</v>
      </c>
      <c r="E157" s="114" t="s">
        <v>1413</v>
      </c>
      <c r="F157" s="114" t="s">
        <v>792</v>
      </c>
      <c r="G157" s="32">
        <v>1020</v>
      </c>
      <c r="H157" s="116" t="s">
        <v>1414</v>
      </c>
      <c r="I157" s="116" t="s">
        <v>1025</v>
      </c>
      <c r="J157" s="116" t="s">
        <v>1415</v>
      </c>
      <c r="K157" s="37">
        <v>1.2</v>
      </c>
      <c r="L157" s="111">
        <f t="shared" si="9"/>
        <v>1224</v>
      </c>
      <c r="M157" s="111">
        <f t="shared" si="10"/>
        <v>1370.88</v>
      </c>
      <c r="N157" s="112"/>
    </row>
    <row r="158" spans="1:14" ht="25.5" hidden="1">
      <c r="A158" s="113">
        <v>21</v>
      </c>
      <c r="B158" s="114" t="s">
        <v>1398</v>
      </c>
      <c r="C158" s="114" t="s">
        <v>1399</v>
      </c>
      <c r="D158" s="114" t="s">
        <v>834</v>
      </c>
      <c r="E158" s="114" t="s">
        <v>880</v>
      </c>
      <c r="F158" s="114" t="s">
        <v>777</v>
      </c>
      <c r="G158" s="32">
        <v>3000</v>
      </c>
      <c r="H158" s="32" t="s">
        <v>1416</v>
      </c>
      <c r="I158" s="32" t="s">
        <v>779</v>
      </c>
      <c r="J158" s="32" t="s">
        <v>1417</v>
      </c>
      <c r="K158" s="37">
        <v>0.031100000000000003</v>
      </c>
      <c r="L158" s="111">
        <f t="shared" si="9"/>
        <v>93.30000000000001</v>
      </c>
      <c r="M158" s="111">
        <f t="shared" si="10"/>
        <v>104.49600000000002</v>
      </c>
      <c r="N158" s="112"/>
    </row>
    <row r="159" spans="1:14" ht="12.75" customHeight="1" hidden="1">
      <c r="A159" s="256" t="s">
        <v>115</v>
      </c>
      <c r="B159" s="256"/>
      <c r="C159" s="256"/>
      <c r="D159" s="256"/>
      <c r="E159" s="256"/>
      <c r="F159" s="256"/>
      <c r="G159" s="256"/>
      <c r="H159" s="256"/>
      <c r="I159" s="256"/>
      <c r="J159" s="256"/>
      <c r="K159" s="256"/>
      <c r="L159" s="111">
        <f>SUM(L138:L158)</f>
        <v>47779.033500000005</v>
      </c>
      <c r="M159" s="111">
        <f>SUM(M138:M158)</f>
        <v>53512.517519999994</v>
      </c>
      <c r="N159" s="112"/>
    </row>
    <row r="160" spans="1:14" ht="12.75" customHeight="1">
      <c r="A160" s="104" t="s">
        <v>1418</v>
      </c>
      <c r="B160" s="259" t="s">
        <v>1419</v>
      </c>
      <c r="C160" s="259"/>
      <c r="D160" s="259"/>
      <c r="E160" s="259"/>
      <c r="F160" s="259"/>
      <c r="G160" s="259"/>
      <c r="H160" s="32"/>
      <c r="I160" s="32"/>
      <c r="J160" s="32"/>
      <c r="K160" s="37"/>
      <c r="L160" s="111"/>
      <c r="M160" s="111"/>
      <c r="N160" s="112"/>
    </row>
    <row r="161" spans="1:14" s="98" customFormat="1" ht="25.5">
      <c r="A161" s="113">
        <v>1</v>
      </c>
      <c r="B161" s="114" t="s">
        <v>1420</v>
      </c>
      <c r="C161" s="114" t="s">
        <v>1421</v>
      </c>
      <c r="D161" s="114" t="s">
        <v>1422</v>
      </c>
      <c r="E161" s="114" t="s">
        <v>1079</v>
      </c>
      <c r="F161" s="114" t="s">
        <v>777</v>
      </c>
      <c r="G161" s="32">
        <v>4000</v>
      </c>
      <c r="H161" s="32" t="s">
        <v>1423</v>
      </c>
      <c r="I161" s="32" t="s">
        <v>1200</v>
      </c>
      <c r="J161" s="32" t="s">
        <v>1424</v>
      </c>
      <c r="K161" s="37">
        <v>0.035</v>
      </c>
      <c r="L161" s="111">
        <f aca="true" t="shared" si="11" ref="L161:L192">K161*G161</f>
        <v>140</v>
      </c>
      <c r="M161" s="111">
        <f aca="true" t="shared" si="12" ref="M161:M192">L161*1.12</f>
        <v>156.8</v>
      </c>
      <c r="N161" s="112"/>
    </row>
    <row r="162" spans="1:14" ht="25.5">
      <c r="A162" s="113">
        <v>2</v>
      </c>
      <c r="B162" s="114" t="s">
        <v>1425</v>
      </c>
      <c r="C162" s="114" t="s">
        <v>1426</v>
      </c>
      <c r="D162" s="114" t="s">
        <v>785</v>
      </c>
      <c r="E162" s="114" t="s">
        <v>1427</v>
      </c>
      <c r="F162" s="114" t="s">
        <v>785</v>
      </c>
      <c r="G162" s="32">
        <v>16000</v>
      </c>
      <c r="H162" s="116" t="s">
        <v>1428</v>
      </c>
      <c r="I162" s="116" t="s">
        <v>1429</v>
      </c>
      <c r="J162" s="116" t="s">
        <v>1430</v>
      </c>
      <c r="K162" s="37">
        <v>0.0557</v>
      </c>
      <c r="L162" s="111">
        <f t="shared" si="11"/>
        <v>891.2</v>
      </c>
      <c r="M162" s="111">
        <f t="shared" si="12"/>
        <v>998.1440000000001</v>
      </c>
      <c r="N162" s="112"/>
    </row>
    <row r="163" spans="1:14" ht="38.25">
      <c r="A163" s="113">
        <v>3</v>
      </c>
      <c r="B163" s="114" t="s">
        <v>1431</v>
      </c>
      <c r="C163" s="114" t="s">
        <v>1432</v>
      </c>
      <c r="D163" s="114" t="s">
        <v>834</v>
      </c>
      <c r="E163" s="114" t="s">
        <v>1433</v>
      </c>
      <c r="F163" s="114" t="s">
        <v>834</v>
      </c>
      <c r="G163" s="32">
        <v>1200</v>
      </c>
      <c r="H163" s="32" t="s">
        <v>1434</v>
      </c>
      <c r="I163" s="32" t="s">
        <v>998</v>
      </c>
      <c r="J163" s="32" t="s">
        <v>1435</v>
      </c>
      <c r="K163" s="37">
        <v>0.0756</v>
      </c>
      <c r="L163" s="111">
        <f t="shared" si="11"/>
        <v>90.72</v>
      </c>
      <c r="M163" s="111">
        <f t="shared" si="12"/>
        <v>101.60640000000001</v>
      </c>
      <c r="N163" s="112"/>
    </row>
    <row r="164" spans="1:14" ht="25.5">
      <c r="A164" s="113">
        <v>4</v>
      </c>
      <c r="B164" s="114" t="s">
        <v>1436</v>
      </c>
      <c r="C164" s="114" t="s">
        <v>1437</v>
      </c>
      <c r="D164" s="114" t="s">
        <v>798</v>
      </c>
      <c r="E164" s="114" t="s">
        <v>1349</v>
      </c>
      <c r="F164" s="114" t="s">
        <v>800</v>
      </c>
      <c r="G164" s="32">
        <v>2500</v>
      </c>
      <c r="H164" s="116" t="s">
        <v>1438</v>
      </c>
      <c r="I164" s="116" t="s">
        <v>802</v>
      </c>
      <c r="J164" s="116" t="s">
        <v>1439</v>
      </c>
      <c r="K164" s="37">
        <v>1.174</v>
      </c>
      <c r="L164" s="111">
        <f t="shared" si="11"/>
        <v>2935</v>
      </c>
      <c r="M164" s="111">
        <f t="shared" si="12"/>
        <v>3287.2000000000003</v>
      </c>
      <c r="N164" s="112"/>
    </row>
    <row r="165" spans="1:14" ht="25.5">
      <c r="A165" s="113">
        <v>5</v>
      </c>
      <c r="B165" s="114" t="s">
        <v>1436</v>
      </c>
      <c r="C165" s="114" t="s">
        <v>1437</v>
      </c>
      <c r="D165" s="114" t="s">
        <v>809</v>
      </c>
      <c r="E165" s="114" t="s">
        <v>1440</v>
      </c>
      <c r="F165" s="114" t="s">
        <v>792</v>
      </c>
      <c r="G165" s="32">
        <v>6</v>
      </c>
      <c r="H165" s="116" t="s">
        <v>1441</v>
      </c>
      <c r="I165" s="116" t="s">
        <v>1308</v>
      </c>
      <c r="J165" s="116" t="s">
        <v>1442</v>
      </c>
      <c r="K165" s="37">
        <v>2.9988</v>
      </c>
      <c r="L165" s="111">
        <f t="shared" si="11"/>
        <v>17.992800000000003</v>
      </c>
      <c r="M165" s="111">
        <f t="shared" si="12"/>
        <v>20.151936000000006</v>
      </c>
      <c r="N165" s="112"/>
    </row>
    <row r="166" spans="1:14" ht="12.75">
      <c r="A166" s="113">
        <v>6</v>
      </c>
      <c r="B166" s="114" t="s">
        <v>1436</v>
      </c>
      <c r="C166" s="114" t="s">
        <v>1437</v>
      </c>
      <c r="D166" s="114" t="s">
        <v>834</v>
      </c>
      <c r="E166" s="114" t="s">
        <v>1443</v>
      </c>
      <c r="F166" s="114" t="s">
        <v>777</v>
      </c>
      <c r="G166" s="32">
        <v>800</v>
      </c>
      <c r="H166" s="116" t="s">
        <v>1444</v>
      </c>
      <c r="I166" s="116" t="s">
        <v>1308</v>
      </c>
      <c r="J166" s="116" t="s">
        <v>1445</v>
      </c>
      <c r="K166" s="37">
        <v>0.024900000000000002</v>
      </c>
      <c r="L166" s="111">
        <f t="shared" si="11"/>
        <v>19.92</v>
      </c>
      <c r="M166" s="111">
        <f t="shared" si="12"/>
        <v>22.310400000000005</v>
      </c>
      <c r="N166" s="112"/>
    </row>
    <row r="167" spans="1:14" ht="38.25">
      <c r="A167" s="113">
        <v>7</v>
      </c>
      <c r="B167" s="114" t="s">
        <v>1446</v>
      </c>
      <c r="C167" s="114" t="s">
        <v>1447</v>
      </c>
      <c r="D167" s="114" t="s">
        <v>834</v>
      </c>
      <c r="E167" s="114" t="s">
        <v>1448</v>
      </c>
      <c r="F167" s="114" t="s">
        <v>777</v>
      </c>
      <c r="G167" s="32">
        <v>1000</v>
      </c>
      <c r="H167" s="116" t="s">
        <v>1449</v>
      </c>
      <c r="I167" s="116" t="s">
        <v>1450</v>
      </c>
      <c r="J167" s="116" t="s">
        <v>1451</v>
      </c>
      <c r="K167" s="37">
        <v>0.047900000000000005</v>
      </c>
      <c r="L167" s="111">
        <f t="shared" si="11"/>
        <v>47.900000000000006</v>
      </c>
      <c r="M167" s="111">
        <f t="shared" si="12"/>
        <v>53.64800000000001</v>
      </c>
      <c r="N167" s="112"/>
    </row>
    <row r="168" spans="1:14" ht="12.75">
      <c r="A168" s="113">
        <v>8</v>
      </c>
      <c r="B168" s="114" t="s">
        <v>1452</v>
      </c>
      <c r="C168" s="114" t="s">
        <v>1453</v>
      </c>
      <c r="D168" s="114" t="s">
        <v>834</v>
      </c>
      <c r="E168" s="114" t="s">
        <v>1163</v>
      </c>
      <c r="F168" s="114" t="s">
        <v>777</v>
      </c>
      <c r="G168" s="32">
        <v>3000</v>
      </c>
      <c r="H168" s="116" t="s">
        <v>1454</v>
      </c>
      <c r="I168" s="116" t="s">
        <v>1455</v>
      </c>
      <c r="J168" s="116" t="s">
        <v>1456</v>
      </c>
      <c r="K168" s="37">
        <v>0.0671</v>
      </c>
      <c r="L168" s="111">
        <f t="shared" si="11"/>
        <v>201.3</v>
      </c>
      <c r="M168" s="111">
        <f t="shared" si="12"/>
        <v>225.45600000000005</v>
      </c>
      <c r="N168" s="112"/>
    </row>
    <row r="169" spans="1:14" ht="25.5">
      <c r="A169" s="113">
        <v>9</v>
      </c>
      <c r="B169" s="32" t="s">
        <v>1457</v>
      </c>
      <c r="C169" s="32" t="s">
        <v>1458</v>
      </c>
      <c r="D169" s="32" t="s">
        <v>798</v>
      </c>
      <c r="E169" s="32" t="s">
        <v>1459</v>
      </c>
      <c r="F169" s="114" t="s">
        <v>800</v>
      </c>
      <c r="G169" s="32">
        <v>20600</v>
      </c>
      <c r="H169" s="116" t="s">
        <v>1460</v>
      </c>
      <c r="I169" s="116" t="s">
        <v>802</v>
      </c>
      <c r="J169" s="116" t="s">
        <v>1461</v>
      </c>
      <c r="K169" s="37">
        <v>0.512</v>
      </c>
      <c r="L169" s="111">
        <f t="shared" si="11"/>
        <v>10547.2</v>
      </c>
      <c r="M169" s="111">
        <f t="shared" si="12"/>
        <v>11812.864000000001</v>
      </c>
      <c r="N169" s="112"/>
    </row>
    <row r="170" spans="1:14" ht="12.75">
      <c r="A170" s="113">
        <v>10</v>
      </c>
      <c r="B170" s="32" t="s">
        <v>1457</v>
      </c>
      <c r="C170" s="32" t="s">
        <v>1458</v>
      </c>
      <c r="D170" s="32" t="s">
        <v>834</v>
      </c>
      <c r="E170" s="32" t="s">
        <v>833</v>
      </c>
      <c r="F170" s="114" t="s">
        <v>777</v>
      </c>
      <c r="G170" s="32">
        <v>1530</v>
      </c>
      <c r="H170" s="116" t="s">
        <v>1462</v>
      </c>
      <c r="I170" s="116" t="s">
        <v>802</v>
      </c>
      <c r="J170" s="116" t="s">
        <v>1463</v>
      </c>
      <c r="K170" s="37">
        <v>0.015300000000000001</v>
      </c>
      <c r="L170" s="111">
        <f t="shared" si="11"/>
        <v>23.409000000000002</v>
      </c>
      <c r="M170" s="111">
        <f t="shared" si="12"/>
        <v>26.218080000000004</v>
      </c>
      <c r="N170" s="112"/>
    </row>
    <row r="171" spans="1:14" ht="38.25">
      <c r="A171" s="113">
        <v>11</v>
      </c>
      <c r="B171" s="114" t="s">
        <v>1464</v>
      </c>
      <c r="C171" s="114" t="s">
        <v>1465</v>
      </c>
      <c r="D171" s="114" t="s">
        <v>1466</v>
      </c>
      <c r="E171" s="114" t="s">
        <v>1467</v>
      </c>
      <c r="F171" s="114" t="s">
        <v>792</v>
      </c>
      <c r="G171" s="32">
        <v>80</v>
      </c>
      <c r="H171" s="116" t="s">
        <v>1468</v>
      </c>
      <c r="I171" s="116" t="s">
        <v>857</v>
      </c>
      <c r="J171" s="116" t="s">
        <v>1469</v>
      </c>
      <c r="K171" s="37">
        <v>3.8178</v>
      </c>
      <c r="L171" s="111">
        <f t="shared" si="11"/>
        <v>305.424</v>
      </c>
      <c r="M171" s="111">
        <f t="shared" si="12"/>
        <v>342.07488</v>
      </c>
      <c r="N171" s="112"/>
    </row>
    <row r="172" spans="1:14" ht="25.5">
      <c r="A172" s="113">
        <v>12</v>
      </c>
      <c r="B172" s="32" t="s">
        <v>1470</v>
      </c>
      <c r="C172" s="32" t="s">
        <v>1471</v>
      </c>
      <c r="D172" s="32" t="s">
        <v>1472</v>
      </c>
      <c r="E172" s="32" t="s">
        <v>1349</v>
      </c>
      <c r="F172" s="114" t="s">
        <v>800</v>
      </c>
      <c r="G172" s="32">
        <v>7200</v>
      </c>
      <c r="H172" s="32" t="s">
        <v>1473</v>
      </c>
      <c r="I172" s="32" t="s">
        <v>779</v>
      </c>
      <c r="J172" s="32" t="s">
        <v>1474</v>
      </c>
      <c r="K172" s="37">
        <v>0.3245</v>
      </c>
      <c r="L172" s="111">
        <f t="shared" si="11"/>
        <v>2336.4</v>
      </c>
      <c r="M172" s="111">
        <f t="shared" si="12"/>
        <v>2616.7680000000005</v>
      </c>
      <c r="N172" s="112"/>
    </row>
    <row r="173" spans="1:14" ht="25.5">
      <c r="A173" s="113">
        <v>13</v>
      </c>
      <c r="B173" s="32" t="s">
        <v>1475</v>
      </c>
      <c r="C173" s="32" t="s">
        <v>1471</v>
      </c>
      <c r="D173" s="32" t="s">
        <v>834</v>
      </c>
      <c r="E173" s="32" t="s">
        <v>1476</v>
      </c>
      <c r="F173" s="114" t="s">
        <v>777</v>
      </c>
      <c r="G173" s="32">
        <v>1200</v>
      </c>
      <c r="H173" s="116" t="s">
        <v>1477</v>
      </c>
      <c r="I173" s="116" t="s">
        <v>998</v>
      </c>
      <c r="J173" s="116" t="s">
        <v>1478</v>
      </c>
      <c r="K173" s="37">
        <v>0.1517</v>
      </c>
      <c r="L173" s="111">
        <f t="shared" si="11"/>
        <v>182.04</v>
      </c>
      <c r="M173" s="111">
        <f t="shared" si="12"/>
        <v>203.8848</v>
      </c>
      <c r="N173" s="112"/>
    </row>
    <row r="174" spans="1:14" ht="12.75">
      <c r="A174" s="113">
        <v>14</v>
      </c>
      <c r="B174" s="32" t="s">
        <v>1479</v>
      </c>
      <c r="C174" s="32" t="s">
        <v>1480</v>
      </c>
      <c r="D174" s="32" t="s">
        <v>834</v>
      </c>
      <c r="E174" s="32" t="s">
        <v>1481</v>
      </c>
      <c r="F174" s="114" t="s">
        <v>777</v>
      </c>
      <c r="G174" s="32">
        <v>16100</v>
      </c>
      <c r="H174" s="116" t="s">
        <v>1482</v>
      </c>
      <c r="I174" s="116" t="s">
        <v>1150</v>
      </c>
      <c r="J174" s="116" t="s">
        <v>1483</v>
      </c>
      <c r="K174" s="37">
        <v>0.045</v>
      </c>
      <c r="L174" s="111">
        <f t="shared" si="11"/>
        <v>724.5</v>
      </c>
      <c r="M174" s="111">
        <f t="shared" si="12"/>
        <v>811.44</v>
      </c>
      <c r="N174" s="112"/>
    </row>
    <row r="175" spans="1:14" ht="12.75">
      <c r="A175" s="113">
        <v>15</v>
      </c>
      <c r="B175" s="113" t="s">
        <v>1484</v>
      </c>
      <c r="C175" s="113" t="s">
        <v>1485</v>
      </c>
      <c r="D175" s="32" t="s">
        <v>834</v>
      </c>
      <c r="E175" s="113" t="s">
        <v>822</v>
      </c>
      <c r="F175" s="113" t="s">
        <v>777</v>
      </c>
      <c r="G175" s="32">
        <v>12150</v>
      </c>
      <c r="H175" s="116" t="s">
        <v>1486</v>
      </c>
      <c r="I175" s="116" t="s">
        <v>802</v>
      </c>
      <c r="J175" s="116" t="s">
        <v>1487</v>
      </c>
      <c r="K175" s="37">
        <v>0.0131</v>
      </c>
      <c r="L175" s="111">
        <f t="shared" si="11"/>
        <v>159.16500000000002</v>
      </c>
      <c r="M175" s="111">
        <f t="shared" si="12"/>
        <v>178.26480000000004</v>
      </c>
      <c r="N175" s="112"/>
    </row>
    <row r="176" spans="1:14" ht="12.75">
      <c r="A176" s="113">
        <v>16</v>
      </c>
      <c r="B176" s="113" t="s">
        <v>1484</v>
      </c>
      <c r="C176" s="113" t="s">
        <v>1485</v>
      </c>
      <c r="D176" s="32" t="s">
        <v>834</v>
      </c>
      <c r="E176" s="113" t="s">
        <v>1448</v>
      </c>
      <c r="F176" s="113" t="s">
        <v>777</v>
      </c>
      <c r="G176" s="32">
        <v>1400</v>
      </c>
      <c r="H176" s="116" t="s">
        <v>1488</v>
      </c>
      <c r="I176" s="116" t="s">
        <v>802</v>
      </c>
      <c r="J176" s="116" t="s">
        <v>1489</v>
      </c>
      <c r="K176" s="37">
        <v>0.0151</v>
      </c>
      <c r="L176" s="111">
        <f t="shared" si="11"/>
        <v>21.14</v>
      </c>
      <c r="M176" s="111">
        <f t="shared" si="12"/>
        <v>23.676800000000004</v>
      </c>
      <c r="N176" s="112"/>
    </row>
    <row r="177" spans="1:14" ht="25.5">
      <c r="A177" s="113">
        <v>17</v>
      </c>
      <c r="B177" s="114" t="s">
        <v>1490</v>
      </c>
      <c r="C177" s="114" t="s">
        <v>1491</v>
      </c>
      <c r="D177" s="114" t="s">
        <v>798</v>
      </c>
      <c r="E177" s="114" t="s">
        <v>1492</v>
      </c>
      <c r="F177" s="114" t="s">
        <v>800</v>
      </c>
      <c r="G177" s="32">
        <v>4200</v>
      </c>
      <c r="H177" s="116" t="s">
        <v>1493</v>
      </c>
      <c r="I177" s="116" t="s">
        <v>931</v>
      </c>
      <c r="J177" s="116" t="s">
        <v>1494</v>
      </c>
      <c r="K177" s="37">
        <v>0.5928</v>
      </c>
      <c r="L177" s="111">
        <f t="shared" si="11"/>
        <v>2489.7599999999998</v>
      </c>
      <c r="M177" s="111">
        <f t="shared" si="12"/>
        <v>2788.5312</v>
      </c>
      <c r="N177" s="112"/>
    </row>
    <row r="178" spans="1:14" ht="25.5">
      <c r="A178" s="113">
        <v>18</v>
      </c>
      <c r="B178" s="114" t="s">
        <v>1495</v>
      </c>
      <c r="C178" s="114" t="s">
        <v>1496</v>
      </c>
      <c r="D178" s="114" t="s">
        <v>798</v>
      </c>
      <c r="E178" s="114" t="s">
        <v>827</v>
      </c>
      <c r="F178" s="114" t="s">
        <v>800</v>
      </c>
      <c r="G178" s="32">
        <v>14000</v>
      </c>
      <c r="H178" s="116" t="s">
        <v>1497</v>
      </c>
      <c r="I178" s="116" t="s">
        <v>1308</v>
      </c>
      <c r="J178" s="116" t="s">
        <v>1498</v>
      </c>
      <c r="K178" s="37">
        <v>0.432</v>
      </c>
      <c r="L178" s="111">
        <f t="shared" si="11"/>
        <v>6048</v>
      </c>
      <c r="M178" s="111">
        <f t="shared" si="12"/>
        <v>6773.76</v>
      </c>
      <c r="N178" s="112"/>
    </row>
    <row r="179" spans="1:14" ht="25.5">
      <c r="A179" s="113">
        <v>19</v>
      </c>
      <c r="B179" s="114" t="s">
        <v>1499</v>
      </c>
      <c r="C179" s="114" t="s">
        <v>1500</v>
      </c>
      <c r="D179" s="114" t="s">
        <v>798</v>
      </c>
      <c r="E179" s="114" t="s">
        <v>1349</v>
      </c>
      <c r="F179" s="114" t="s">
        <v>800</v>
      </c>
      <c r="G179" s="32">
        <v>2500</v>
      </c>
      <c r="H179" s="116" t="s">
        <v>1501</v>
      </c>
      <c r="I179" s="116" t="s">
        <v>818</v>
      </c>
      <c r="J179" s="116" t="s">
        <v>1502</v>
      </c>
      <c r="K179" s="37">
        <v>0.7803</v>
      </c>
      <c r="L179" s="111">
        <f t="shared" si="11"/>
        <v>1950.75</v>
      </c>
      <c r="M179" s="111">
        <f t="shared" si="12"/>
        <v>2184.84</v>
      </c>
      <c r="N179" s="112"/>
    </row>
    <row r="180" spans="1:14" ht="25.5">
      <c r="A180" s="113">
        <v>20</v>
      </c>
      <c r="B180" s="114" t="s">
        <v>1503</v>
      </c>
      <c r="C180" s="114" t="s">
        <v>1504</v>
      </c>
      <c r="D180" s="114" t="s">
        <v>798</v>
      </c>
      <c r="E180" s="114" t="s">
        <v>1349</v>
      </c>
      <c r="F180" s="114" t="s">
        <v>800</v>
      </c>
      <c r="G180" s="32">
        <v>4500</v>
      </c>
      <c r="H180" s="116" t="s">
        <v>1505</v>
      </c>
      <c r="I180" s="116" t="s">
        <v>802</v>
      </c>
      <c r="J180" s="116" t="s">
        <v>1506</v>
      </c>
      <c r="K180" s="37">
        <v>0.315</v>
      </c>
      <c r="L180" s="111">
        <f t="shared" si="11"/>
        <v>1417.5</v>
      </c>
      <c r="M180" s="111">
        <f t="shared" si="12"/>
        <v>1587.6000000000001</v>
      </c>
      <c r="N180" s="112"/>
    </row>
    <row r="181" spans="1:14" ht="25.5">
      <c r="A181" s="113">
        <v>21</v>
      </c>
      <c r="B181" s="114" t="s">
        <v>1507</v>
      </c>
      <c r="C181" s="114" t="s">
        <v>1508</v>
      </c>
      <c r="D181" s="114" t="s">
        <v>834</v>
      </c>
      <c r="E181" s="114" t="s">
        <v>1509</v>
      </c>
      <c r="F181" s="114" t="s">
        <v>777</v>
      </c>
      <c r="G181" s="32">
        <v>18600</v>
      </c>
      <c r="H181" s="32" t="s">
        <v>1510</v>
      </c>
      <c r="I181" s="32" t="s">
        <v>1511</v>
      </c>
      <c r="J181" s="32" t="s">
        <v>1512</v>
      </c>
      <c r="K181" s="37">
        <v>0.09040000000000001</v>
      </c>
      <c r="L181" s="111">
        <f t="shared" si="11"/>
        <v>1681.44</v>
      </c>
      <c r="M181" s="111">
        <f t="shared" si="12"/>
        <v>1883.2128000000002</v>
      </c>
      <c r="N181" s="112"/>
    </row>
    <row r="182" spans="1:14" ht="25.5">
      <c r="A182" s="113">
        <v>22</v>
      </c>
      <c r="B182" s="114" t="s">
        <v>1513</v>
      </c>
      <c r="C182" s="114" t="s">
        <v>1514</v>
      </c>
      <c r="D182" s="114" t="s">
        <v>834</v>
      </c>
      <c r="E182" s="114" t="s">
        <v>1448</v>
      </c>
      <c r="F182" s="114" t="s">
        <v>777</v>
      </c>
      <c r="G182" s="32">
        <v>3500</v>
      </c>
      <c r="H182" s="32" t="s">
        <v>1515</v>
      </c>
      <c r="I182" s="32" t="s">
        <v>1516</v>
      </c>
      <c r="J182" s="32" t="s">
        <v>1517</v>
      </c>
      <c r="K182" s="37">
        <v>0.015300000000000001</v>
      </c>
      <c r="L182" s="111">
        <f t="shared" si="11"/>
        <v>53.550000000000004</v>
      </c>
      <c r="M182" s="111">
        <f t="shared" si="12"/>
        <v>59.97600000000001</v>
      </c>
      <c r="N182" s="112"/>
    </row>
    <row r="183" spans="1:14" ht="12.75">
      <c r="A183" s="113">
        <v>23</v>
      </c>
      <c r="B183" s="113" t="s">
        <v>1518</v>
      </c>
      <c r="C183" s="113" t="s">
        <v>1519</v>
      </c>
      <c r="D183" s="113" t="s">
        <v>834</v>
      </c>
      <c r="E183" s="113" t="s">
        <v>880</v>
      </c>
      <c r="F183" s="113" t="s">
        <v>777</v>
      </c>
      <c r="G183" s="113">
        <v>900</v>
      </c>
      <c r="H183" s="116" t="s">
        <v>1520</v>
      </c>
      <c r="I183" s="116" t="s">
        <v>1165</v>
      </c>
      <c r="J183" s="116" t="s">
        <v>1521</v>
      </c>
      <c r="K183" s="37">
        <v>0.1766</v>
      </c>
      <c r="L183" s="111">
        <f t="shared" si="11"/>
        <v>158.94</v>
      </c>
      <c r="M183" s="111">
        <f t="shared" si="12"/>
        <v>178.01280000000003</v>
      </c>
      <c r="N183" s="112"/>
    </row>
    <row r="184" spans="1:14" ht="12.75">
      <c r="A184" s="113">
        <v>24</v>
      </c>
      <c r="B184" s="113" t="s">
        <v>1522</v>
      </c>
      <c r="C184" s="113" t="s">
        <v>1523</v>
      </c>
      <c r="D184" s="114" t="s">
        <v>834</v>
      </c>
      <c r="E184" s="113" t="s">
        <v>968</v>
      </c>
      <c r="F184" s="113" t="s">
        <v>777</v>
      </c>
      <c r="G184" s="32">
        <v>200</v>
      </c>
      <c r="H184" s="116" t="s">
        <v>1524</v>
      </c>
      <c r="I184" s="116" t="s">
        <v>802</v>
      </c>
      <c r="J184" s="116" t="s">
        <v>1525</v>
      </c>
      <c r="K184" s="37">
        <v>0.37260000000000004</v>
      </c>
      <c r="L184" s="111">
        <f t="shared" si="11"/>
        <v>74.52000000000001</v>
      </c>
      <c r="M184" s="111">
        <f t="shared" si="12"/>
        <v>83.46240000000002</v>
      </c>
      <c r="N184" s="112"/>
    </row>
    <row r="185" spans="1:14" ht="25.5">
      <c r="A185" s="113">
        <v>25</v>
      </c>
      <c r="B185" s="113" t="s">
        <v>1526</v>
      </c>
      <c r="C185" s="113" t="s">
        <v>1527</v>
      </c>
      <c r="D185" s="113" t="s">
        <v>1252</v>
      </c>
      <c r="E185" s="113" t="s">
        <v>1528</v>
      </c>
      <c r="F185" s="113" t="s">
        <v>792</v>
      </c>
      <c r="G185" s="32">
        <v>15</v>
      </c>
      <c r="H185" s="32" t="s">
        <v>1529</v>
      </c>
      <c r="I185" s="32" t="s">
        <v>1530</v>
      </c>
      <c r="J185" s="32" t="s">
        <v>1531</v>
      </c>
      <c r="K185" s="37">
        <v>5.6548</v>
      </c>
      <c r="L185" s="111">
        <f t="shared" si="11"/>
        <v>84.822</v>
      </c>
      <c r="M185" s="111">
        <f t="shared" si="12"/>
        <v>95.00064000000002</v>
      </c>
      <c r="N185" s="112"/>
    </row>
    <row r="186" spans="1:14" ht="25.5">
      <c r="A186" s="113">
        <v>26</v>
      </c>
      <c r="B186" s="113" t="s">
        <v>1526</v>
      </c>
      <c r="C186" s="113" t="s">
        <v>1527</v>
      </c>
      <c r="D186" s="113" t="s">
        <v>1532</v>
      </c>
      <c r="E186" s="113" t="s">
        <v>1533</v>
      </c>
      <c r="F186" s="113" t="s">
        <v>792</v>
      </c>
      <c r="G186" s="32">
        <v>90</v>
      </c>
      <c r="H186" s="116" t="s">
        <v>1534</v>
      </c>
      <c r="I186" s="116" t="s">
        <v>1530</v>
      </c>
      <c r="J186" s="116" t="s">
        <v>1535</v>
      </c>
      <c r="K186" s="37">
        <v>2.6550000000000002</v>
      </c>
      <c r="L186" s="111">
        <f t="shared" si="11"/>
        <v>238.95000000000002</v>
      </c>
      <c r="M186" s="111">
        <f t="shared" si="12"/>
        <v>267.624</v>
      </c>
      <c r="N186" s="112"/>
    </row>
    <row r="187" spans="1:14" ht="25.5">
      <c r="A187" s="113">
        <v>27</v>
      </c>
      <c r="B187" s="114" t="s">
        <v>1536</v>
      </c>
      <c r="C187" s="114" t="s">
        <v>1537</v>
      </c>
      <c r="D187" s="114" t="s">
        <v>1538</v>
      </c>
      <c r="E187" s="114" t="s">
        <v>1539</v>
      </c>
      <c r="F187" s="114" t="s">
        <v>792</v>
      </c>
      <c r="G187" s="32">
        <v>300</v>
      </c>
      <c r="H187" s="116" t="s">
        <v>1540</v>
      </c>
      <c r="I187" s="116" t="s">
        <v>1541</v>
      </c>
      <c r="J187" s="116" t="s">
        <v>1542</v>
      </c>
      <c r="K187" s="37">
        <v>2.7880000000000003</v>
      </c>
      <c r="L187" s="111">
        <f t="shared" si="11"/>
        <v>836.4000000000001</v>
      </c>
      <c r="M187" s="111">
        <f t="shared" si="12"/>
        <v>936.7680000000001</v>
      </c>
      <c r="N187" s="112"/>
    </row>
    <row r="188" spans="1:14" ht="38.25">
      <c r="A188" s="113">
        <v>28</v>
      </c>
      <c r="B188" s="114" t="s">
        <v>1543</v>
      </c>
      <c r="C188" s="114" t="s">
        <v>1544</v>
      </c>
      <c r="D188" s="114" t="s">
        <v>1545</v>
      </c>
      <c r="E188" s="114" t="s">
        <v>1546</v>
      </c>
      <c r="F188" s="114" t="s">
        <v>792</v>
      </c>
      <c r="G188" s="32">
        <v>6</v>
      </c>
      <c r="H188" s="32" t="s">
        <v>1547</v>
      </c>
      <c r="I188" s="32" t="s">
        <v>1548</v>
      </c>
      <c r="J188" s="32" t="s">
        <v>1549</v>
      </c>
      <c r="K188" s="37">
        <v>5</v>
      </c>
      <c r="L188" s="111">
        <f t="shared" si="11"/>
        <v>30</v>
      </c>
      <c r="M188" s="111">
        <f t="shared" si="12"/>
        <v>33.6</v>
      </c>
      <c r="N188" s="112"/>
    </row>
    <row r="189" spans="1:14" ht="25.5">
      <c r="A189" s="113">
        <v>29</v>
      </c>
      <c r="B189" s="114" t="s">
        <v>1550</v>
      </c>
      <c r="C189" s="114" t="s">
        <v>1551</v>
      </c>
      <c r="D189" s="114" t="s">
        <v>1552</v>
      </c>
      <c r="E189" s="114" t="s">
        <v>1553</v>
      </c>
      <c r="F189" s="114" t="s">
        <v>792</v>
      </c>
      <c r="G189" s="32">
        <v>80</v>
      </c>
      <c r="H189" s="125" t="s">
        <v>1554</v>
      </c>
      <c r="I189" s="125" t="s">
        <v>1555</v>
      </c>
      <c r="J189" s="125" t="s">
        <v>1556</v>
      </c>
      <c r="K189" s="37">
        <v>1.5178</v>
      </c>
      <c r="L189" s="111">
        <f t="shared" si="11"/>
        <v>121.424</v>
      </c>
      <c r="M189" s="111">
        <f t="shared" si="12"/>
        <v>135.99488000000002</v>
      </c>
      <c r="N189" s="112"/>
    </row>
    <row r="190" spans="1:14" ht="25.5">
      <c r="A190" s="113">
        <v>30</v>
      </c>
      <c r="B190" s="114" t="s">
        <v>1550</v>
      </c>
      <c r="C190" s="114" t="s">
        <v>1551</v>
      </c>
      <c r="D190" s="114" t="s">
        <v>1557</v>
      </c>
      <c r="E190" s="114" t="s">
        <v>1349</v>
      </c>
      <c r="F190" s="114" t="s">
        <v>792</v>
      </c>
      <c r="G190" s="32">
        <v>350</v>
      </c>
      <c r="H190" s="116" t="s">
        <v>1558</v>
      </c>
      <c r="I190" s="116" t="s">
        <v>1559</v>
      </c>
      <c r="J190" s="116" t="s">
        <v>1560</v>
      </c>
      <c r="K190" s="37">
        <v>2.6897</v>
      </c>
      <c r="L190" s="111">
        <f t="shared" si="11"/>
        <v>941.3950000000001</v>
      </c>
      <c r="M190" s="111">
        <f t="shared" si="12"/>
        <v>1054.3624000000002</v>
      </c>
      <c r="N190" s="112"/>
    </row>
    <row r="191" spans="1:14" ht="25.5">
      <c r="A191" s="113">
        <v>31</v>
      </c>
      <c r="B191" s="114" t="s">
        <v>1561</v>
      </c>
      <c r="C191" s="114" t="s">
        <v>1562</v>
      </c>
      <c r="D191" s="114" t="s">
        <v>1563</v>
      </c>
      <c r="E191" s="114" t="s">
        <v>1564</v>
      </c>
      <c r="F191" s="114" t="s">
        <v>792</v>
      </c>
      <c r="G191" s="32">
        <v>3000</v>
      </c>
      <c r="H191" s="116" t="s">
        <v>1565</v>
      </c>
      <c r="I191" s="116" t="s">
        <v>1187</v>
      </c>
      <c r="J191" s="116" t="s">
        <v>1566</v>
      </c>
      <c r="K191" s="37">
        <v>1.2781</v>
      </c>
      <c r="L191" s="111">
        <f t="shared" si="11"/>
        <v>3834.3</v>
      </c>
      <c r="M191" s="111">
        <f t="shared" si="12"/>
        <v>4294.416</v>
      </c>
      <c r="N191" s="112"/>
    </row>
    <row r="192" spans="1:14" ht="25.5">
      <c r="A192" s="113">
        <v>32</v>
      </c>
      <c r="B192" s="114" t="s">
        <v>1567</v>
      </c>
      <c r="C192" s="114" t="s">
        <v>1568</v>
      </c>
      <c r="D192" s="114" t="s">
        <v>1552</v>
      </c>
      <c r="E192" s="114" t="s">
        <v>1569</v>
      </c>
      <c r="F192" s="114" t="s">
        <v>792</v>
      </c>
      <c r="G192" s="32">
        <v>20</v>
      </c>
      <c r="H192" s="116" t="s">
        <v>1570</v>
      </c>
      <c r="I192" s="116" t="s">
        <v>1559</v>
      </c>
      <c r="J192" s="116" t="s">
        <v>1571</v>
      </c>
      <c r="K192" s="37">
        <v>8.7087</v>
      </c>
      <c r="L192" s="111">
        <f t="shared" si="11"/>
        <v>174.174</v>
      </c>
      <c r="M192" s="111">
        <f t="shared" si="12"/>
        <v>195.07488000000004</v>
      </c>
      <c r="N192" s="112"/>
    </row>
    <row r="193" spans="1:14" ht="25.5">
      <c r="A193" s="113">
        <v>33</v>
      </c>
      <c r="B193" s="114" t="s">
        <v>1567</v>
      </c>
      <c r="C193" s="114" t="s">
        <v>1568</v>
      </c>
      <c r="D193" s="114" t="s">
        <v>1552</v>
      </c>
      <c r="E193" s="114" t="s">
        <v>1572</v>
      </c>
      <c r="F193" s="114" t="s">
        <v>792</v>
      </c>
      <c r="G193" s="32">
        <v>35</v>
      </c>
      <c r="H193" s="116" t="s">
        <v>1573</v>
      </c>
      <c r="I193" s="116" t="s">
        <v>1559</v>
      </c>
      <c r="J193" s="116" t="s">
        <v>1574</v>
      </c>
      <c r="K193" s="37">
        <v>14.8799</v>
      </c>
      <c r="L193" s="111">
        <f aca="true" t="shared" si="13" ref="L193:L209">K193*G193</f>
        <v>520.7964999999999</v>
      </c>
      <c r="M193" s="111">
        <f aca="true" t="shared" si="14" ref="M193:M209">L193*1.12</f>
        <v>583.2920799999999</v>
      </c>
      <c r="N193" s="112"/>
    </row>
    <row r="194" spans="1:14" ht="12.75">
      <c r="A194" s="113">
        <v>34</v>
      </c>
      <c r="B194" s="114" t="s">
        <v>1575</v>
      </c>
      <c r="C194" s="114" t="s">
        <v>1576</v>
      </c>
      <c r="D194" s="114" t="s">
        <v>834</v>
      </c>
      <c r="E194" s="114" t="s">
        <v>1577</v>
      </c>
      <c r="F194" s="114" t="s">
        <v>777</v>
      </c>
      <c r="G194" s="32">
        <v>2000</v>
      </c>
      <c r="H194" s="116" t="s">
        <v>1578</v>
      </c>
      <c r="I194" s="116" t="s">
        <v>882</v>
      </c>
      <c r="J194" s="116" t="s">
        <v>1579</v>
      </c>
      <c r="K194" s="37">
        <v>0.0937</v>
      </c>
      <c r="L194" s="111">
        <f t="shared" si="13"/>
        <v>187.4</v>
      </c>
      <c r="M194" s="111">
        <f t="shared" si="14"/>
        <v>209.88800000000003</v>
      </c>
      <c r="N194" s="112"/>
    </row>
    <row r="195" spans="1:14" ht="25.5">
      <c r="A195" s="113">
        <v>35</v>
      </c>
      <c r="B195" s="114" t="s">
        <v>1575</v>
      </c>
      <c r="C195" s="114" t="s">
        <v>1580</v>
      </c>
      <c r="D195" s="114" t="s">
        <v>798</v>
      </c>
      <c r="E195" s="114" t="s">
        <v>1581</v>
      </c>
      <c r="F195" s="114" t="s">
        <v>800</v>
      </c>
      <c r="G195" s="32">
        <v>10600</v>
      </c>
      <c r="H195" s="116" t="s">
        <v>1582</v>
      </c>
      <c r="I195" s="116" t="s">
        <v>818</v>
      </c>
      <c r="J195" s="116" t="s">
        <v>1583</v>
      </c>
      <c r="K195" s="37">
        <v>0.7895000000000001</v>
      </c>
      <c r="L195" s="111">
        <f t="shared" si="13"/>
        <v>8368.7</v>
      </c>
      <c r="M195" s="111">
        <f t="shared" si="14"/>
        <v>9372.944000000001</v>
      </c>
      <c r="N195" s="112"/>
    </row>
    <row r="196" spans="1:14" ht="25.5">
      <c r="A196" s="113">
        <v>36</v>
      </c>
      <c r="B196" s="114" t="s">
        <v>1584</v>
      </c>
      <c r="C196" s="114" t="s">
        <v>1585</v>
      </c>
      <c r="D196" s="114" t="s">
        <v>798</v>
      </c>
      <c r="E196" s="114" t="s">
        <v>1586</v>
      </c>
      <c r="F196" s="114" t="s">
        <v>800</v>
      </c>
      <c r="G196" s="32">
        <v>450</v>
      </c>
      <c r="H196" s="116" t="s">
        <v>1587</v>
      </c>
      <c r="I196" s="116" t="s">
        <v>1142</v>
      </c>
      <c r="J196" s="116" t="s">
        <v>1588</v>
      </c>
      <c r="K196" s="37">
        <v>1.0515</v>
      </c>
      <c r="L196" s="111">
        <f t="shared" si="13"/>
        <v>473.17500000000007</v>
      </c>
      <c r="M196" s="111">
        <f t="shared" si="14"/>
        <v>529.9560000000001</v>
      </c>
      <c r="N196" s="112"/>
    </row>
    <row r="197" spans="1:14" s="98" customFormat="1" ht="25.5">
      <c r="A197" s="113">
        <v>37</v>
      </c>
      <c r="B197" s="114" t="s">
        <v>1589</v>
      </c>
      <c r="C197" s="114" t="s">
        <v>1590</v>
      </c>
      <c r="D197" s="114" t="s">
        <v>834</v>
      </c>
      <c r="E197" s="114" t="s">
        <v>892</v>
      </c>
      <c r="F197" s="114" t="s">
        <v>777</v>
      </c>
      <c r="G197" s="32">
        <v>26000</v>
      </c>
      <c r="H197" s="32" t="s">
        <v>1591</v>
      </c>
      <c r="I197" s="32" t="s">
        <v>970</v>
      </c>
      <c r="J197" s="32" t="s">
        <v>1592</v>
      </c>
      <c r="K197" s="37">
        <v>0.063</v>
      </c>
      <c r="L197" s="111">
        <f t="shared" si="13"/>
        <v>1638</v>
      </c>
      <c r="M197" s="111">
        <f t="shared" si="14"/>
        <v>1834.5600000000002</v>
      </c>
      <c r="N197" s="112"/>
    </row>
    <row r="198" spans="1:14" ht="63.75">
      <c r="A198" s="113">
        <v>38</v>
      </c>
      <c r="B198" s="114" t="s">
        <v>1589</v>
      </c>
      <c r="C198" s="114" t="s">
        <v>1590</v>
      </c>
      <c r="D198" s="114" t="s">
        <v>1466</v>
      </c>
      <c r="E198" s="114" t="s">
        <v>1593</v>
      </c>
      <c r="F198" s="114" t="s">
        <v>792</v>
      </c>
      <c r="G198" s="32">
        <v>330</v>
      </c>
      <c r="H198" s="32" t="s">
        <v>1594</v>
      </c>
      <c r="I198" s="32" t="s">
        <v>912</v>
      </c>
      <c r="J198" s="32" t="s">
        <v>1595</v>
      </c>
      <c r="K198" s="37">
        <v>1.8519</v>
      </c>
      <c r="L198" s="111">
        <f t="shared" si="13"/>
        <v>611.1270000000001</v>
      </c>
      <c r="M198" s="111">
        <f t="shared" si="14"/>
        <v>684.4622400000002</v>
      </c>
      <c r="N198" s="112"/>
    </row>
    <row r="199" spans="1:14" ht="38.25">
      <c r="A199" s="113">
        <v>39</v>
      </c>
      <c r="B199" s="114" t="s">
        <v>1596</v>
      </c>
      <c r="C199" s="114" t="s">
        <v>1597</v>
      </c>
      <c r="D199" s="114" t="s">
        <v>798</v>
      </c>
      <c r="E199" s="114" t="s">
        <v>1598</v>
      </c>
      <c r="F199" s="114" t="s">
        <v>800</v>
      </c>
      <c r="G199" s="32">
        <v>30000</v>
      </c>
      <c r="H199" s="116" t="s">
        <v>1599</v>
      </c>
      <c r="I199" s="116" t="s">
        <v>1541</v>
      </c>
      <c r="J199" s="116" t="s">
        <v>1600</v>
      </c>
      <c r="K199" s="37">
        <v>0.33380000000000004</v>
      </c>
      <c r="L199" s="111">
        <f t="shared" si="13"/>
        <v>10014.000000000002</v>
      </c>
      <c r="M199" s="111">
        <f t="shared" si="14"/>
        <v>11215.680000000004</v>
      </c>
      <c r="N199" s="112"/>
    </row>
    <row r="200" spans="1:14" ht="25.5">
      <c r="A200" s="113">
        <v>40</v>
      </c>
      <c r="B200" s="114" t="s">
        <v>1596</v>
      </c>
      <c r="C200" s="114" t="s">
        <v>1597</v>
      </c>
      <c r="D200" s="114" t="s">
        <v>834</v>
      </c>
      <c r="E200" s="114" t="s">
        <v>1481</v>
      </c>
      <c r="F200" s="114" t="s">
        <v>777</v>
      </c>
      <c r="G200" s="32">
        <v>1900</v>
      </c>
      <c r="H200" s="116" t="s">
        <v>1601</v>
      </c>
      <c r="I200" s="116" t="s">
        <v>1541</v>
      </c>
      <c r="J200" s="116" t="s">
        <v>1602</v>
      </c>
      <c r="K200" s="37">
        <v>0.1466</v>
      </c>
      <c r="L200" s="111">
        <f t="shared" si="13"/>
        <v>278.54</v>
      </c>
      <c r="M200" s="111">
        <f t="shared" si="14"/>
        <v>311.9648</v>
      </c>
      <c r="N200" s="112"/>
    </row>
    <row r="201" spans="1:14" ht="25.5">
      <c r="A201" s="113">
        <v>41</v>
      </c>
      <c r="B201" s="114" t="s">
        <v>1603</v>
      </c>
      <c r="C201" s="114" t="s">
        <v>1604</v>
      </c>
      <c r="D201" s="114" t="s">
        <v>798</v>
      </c>
      <c r="E201" s="114" t="s">
        <v>1605</v>
      </c>
      <c r="F201" s="114" t="s">
        <v>800</v>
      </c>
      <c r="G201" s="32">
        <v>1000</v>
      </c>
      <c r="H201" s="116" t="s">
        <v>1606</v>
      </c>
      <c r="I201" s="116" t="s">
        <v>818</v>
      </c>
      <c r="J201" s="116" t="s">
        <v>1607</v>
      </c>
      <c r="K201" s="37">
        <v>0.2662</v>
      </c>
      <c r="L201" s="111">
        <f t="shared" si="13"/>
        <v>266.2</v>
      </c>
      <c r="M201" s="111">
        <f t="shared" si="14"/>
        <v>298.144</v>
      </c>
      <c r="N201" s="112"/>
    </row>
    <row r="202" spans="1:14" ht="25.5">
      <c r="A202" s="113">
        <v>42</v>
      </c>
      <c r="B202" s="114" t="s">
        <v>1608</v>
      </c>
      <c r="C202" s="114" t="s">
        <v>1609</v>
      </c>
      <c r="D202" s="114" t="s">
        <v>1610</v>
      </c>
      <c r="E202" s="32" t="s">
        <v>1611</v>
      </c>
      <c r="F202" s="114" t="s">
        <v>792</v>
      </c>
      <c r="G202" s="32">
        <v>65</v>
      </c>
      <c r="H202" s="116" t="s">
        <v>1612</v>
      </c>
      <c r="I202" s="116" t="s">
        <v>1613</v>
      </c>
      <c r="J202" s="116" t="s">
        <v>1614</v>
      </c>
      <c r="K202" s="37">
        <v>5.7326</v>
      </c>
      <c r="L202" s="111">
        <f t="shared" si="13"/>
        <v>372.61899999999997</v>
      </c>
      <c r="M202" s="111">
        <f t="shared" si="14"/>
        <v>417.33328</v>
      </c>
      <c r="N202" s="112"/>
    </row>
    <row r="203" spans="1:14" ht="12.75">
      <c r="A203" s="113">
        <v>43</v>
      </c>
      <c r="B203" s="114" t="s">
        <v>1615</v>
      </c>
      <c r="C203" s="114" t="s">
        <v>1616</v>
      </c>
      <c r="D203" s="114" t="s">
        <v>777</v>
      </c>
      <c r="E203" s="32" t="s">
        <v>822</v>
      </c>
      <c r="F203" s="114" t="s">
        <v>777</v>
      </c>
      <c r="G203" s="32">
        <v>360</v>
      </c>
      <c r="H203" s="116" t="s">
        <v>1617</v>
      </c>
      <c r="I203" s="116" t="s">
        <v>1150</v>
      </c>
      <c r="J203" s="116" t="s">
        <v>1618</v>
      </c>
      <c r="K203" s="37">
        <v>0.0998</v>
      </c>
      <c r="L203" s="111">
        <f t="shared" si="13"/>
        <v>35.928</v>
      </c>
      <c r="M203" s="111">
        <f t="shared" si="14"/>
        <v>40.23936</v>
      </c>
      <c r="N203" s="112"/>
    </row>
    <row r="204" spans="1:14" ht="12.75">
      <c r="A204" s="113">
        <v>44</v>
      </c>
      <c r="B204" s="114" t="s">
        <v>1615</v>
      </c>
      <c r="C204" s="114" t="s">
        <v>1616</v>
      </c>
      <c r="D204" s="114" t="s">
        <v>777</v>
      </c>
      <c r="E204" s="32" t="s">
        <v>1448</v>
      </c>
      <c r="F204" s="114" t="s">
        <v>777</v>
      </c>
      <c r="G204" s="32">
        <v>120</v>
      </c>
      <c r="H204" s="32" t="s">
        <v>1619</v>
      </c>
      <c r="I204" s="32" t="s">
        <v>1150</v>
      </c>
      <c r="J204" s="32" t="s">
        <v>1620</v>
      </c>
      <c r="K204" s="37">
        <v>0.16110000000000002</v>
      </c>
      <c r="L204" s="111">
        <f t="shared" si="13"/>
        <v>19.332</v>
      </c>
      <c r="M204" s="111">
        <f t="shared" si="14"/>
        <v>21.651840000000004</v>
      </c>
      <c r="N204" s="112"/>
    </row>
    <row r="205" spans="1:14" ht="25.5">
      <c r="A205" s="113">
        <v>45</v>
      </c>
      <c r="B205" s="114" t="s">
        <v>1621</v>
      </c>
      <c r="C205" s="114" t="s">
        <v>1622</v>
      </c>
      <c r="D205" s="114" t="s">
        <v>1271</v>
      </c>
      <c r="E205" s="122">
        <v>0.1</v>
      </c>
      <c r="F205" s="114" t="s">
        <v>792</v>
      </c>
      <c r="G205" s="32">
        <v>85</v>
      </c>
      <c r="H205" s="116" t="s">
        <v>1623</v>
      </c>
      <c r="I205" s="116" t="s">
        <v>857</v>
      </c>
      <c r="J205" s="116" t="s">
        <v>1624</v>
      </c>
      <c r="K205" s="37">
        <v>1.9907</v>
      </c>
      <c r="L205" s="111">
        <f t="shared" si="13"/>
        <v>169.2095</v>
      </c>
      <c r="M205" s="111">
        <f t="shared" si="14"/>
        <v>189.51464</v>
      </c>
      <c r="N205" s="112"/>
    </row>
    <row r="206" spans="1:14" ht="25.5">
      <c r="A206" s="113">
        <v>46</v>
      </c>
      <c r="B206" s="114" t="s">
        <v>1625</v>
      </c>
      <c r="C206" s="114" t="s">
        <v>1626</v>
      </c>
      <c r="D206" s="114" t="s">
        <v>798</v>
      </c>
      <c r="E206" s="122" t="s">
        <v>1627</v>
      </c>
      <c r="F206" s="114" t="s">
        <v>800</v>
      </c>
      <c r="G206" s="32">
        <v>270</v>
      </c>
      <c r="H206" s="116" t="s">
        <v>1628</v>
      </c>
      <c r="I206" s="116" t="s">
        <v>1629</v>
      </c>
      <c r="J206" s="116" t="s">
        <v>1630</v>
      </c>
      <c r="K206" s="37">
        <v>0.553</v>
      </c>
      <c r="L206" s="111">
        <f t="shared" si="13"/>
        <v>149.31</v>
      </c>
      <c r="M206" s="111">
        <f t="shared" si="14"/>
        <v>167.2272</v>
      </c>
      <c r="N206" s="112"/>
    </row>
    <row r="207" spans="1:14" s="98" customFormat="1" ht="25.5">
      <c r="A207" s="113">
        <v>47</v>
      </c>
      <c r="B207" s="114" t="s">
        <v>1631</v>
      </c>
      <c r="C207" s="114" t="s">
        <v>1632</v>
      </c>
      <c r="D207" s="114" t="s">
        <v>1633</v>
      </c>
      <c r="E207" s="114" t="s">
        <v>1634</v>
      </c>
      <c r="F207" s="114" t="s">
        <v>792</v>
      </c>
      <c r="G207" s="32">
        <v>65</v>
      </c>
      <c r="H207" s="116" t="s">
        <v>1635</v>
      </c>
      <c r="I207" s="116" t="s">
        <v>1636</v>
      </c>
      <c r="J207" s="116" t="s">
        <v>1637</v>
      </c>
      <c r="K207" s="37">
        <v>3.6</v>
      </c>
      <c r="L207" s="111">
        <f t="shared" si="13"/>
        <v>234</v>
      </c>
      <c r="M207" s="111">
        <f t="shared" si="14"/>
        <v>262.08000000000004</v>
      </c>
      <c r="N207" s="112"/>
    </row>
    <row r="208" spans="1:14" ht="25.5">
      <c r="A208" s="113">
        <v>48</v>
      </c>
      <c r="B208" s="114" t="s">
        <v>1638</v>
      </c>
      <c r="C208" s="114" t="s">
        <v>1263</v>
      </c>
      <c r="D208" s="114" t="s">
        <v>1633</v>
      </c>
      <c r="E208" s="114" t="s">
        <v>1533</v>
      </c>
      <c r="F208" s="114" t="s">
        <v>1174</v>
      </c>
      <c r="G208" s="32">
        <v>12</v>
      </c>
      <c r="H208" s="116" t="s">
        <v>1639</v>
      </c>
      <c r="I208" s="116" t="s">
        <v>1267</v>
      </c>
      <c r="J208" s="116" t="s">
        <v>1640</v>
      </c>
      <c r="K208" s="37">
        <v>4.775</v>
      </c>
      <c r="L208" s="111">
        <f t="shared" si="13"/>
        <v>57.300000000000004</v>
      </c>
      <c r="M208" s="111">
        <f t="shared" si="14"/>
        <v>64.17600000000002</v>
      </c>
      <c r="N208" s="112"/>
    </row>
    <row r="209" spans="1:14" ht="25.5">
      <c r="A209" s="113">
        <v>49</v>
      </c>
      <c r="B209" s="113" t="s">
        <v>1641</v>
      </c>
      <c r="C209" s="113" t="s">
        <v>1642</v>
      </c>
      <c r="D209" s="113" t="s">
        <v>1643</v>
      </c>
      <c r="E209" s="113" t="s">
        <v>1644</v>
      </c>
      <c r="F209" s="113" t="s">
        <v>792</v>
      </c>
      <c r="G209" s="32">
        <v>55</v>
      </c>
      <c r="H209" s="32" t="s">
        <v>1645</v>
      </c>
      <c r="I209" s="32" t="s">
        <v>888</v>
      </c>
      <c r="J209" s="32" t="s">
        <v>1646</v>
      </c>
      <c r="K209" s="37">
        <v>2.05</v>
      </c>
      <c r="L209" s="111">
        <f t="shared" si="13"/>
        <v>112.74999999999999</v>
      </c>
      <c r="M209" s="111">
        <f t="shared" si="14"/>
        <v>126.28</v>
      </c>
      <c r="N209" s="112"/>
    </row>
    <row r="210" spans="1:14" ht="12.75" customHeight="1">
      <c r="A210" s="256" t="s">
        <v>115</v>
      </c>
      <c r="B210" s="256"/>
      <c r="C210" s="256"/>
      <c r="D210" s="256"/>
      <c r="E210" s="256"/>
      <c r="F210" s="256"/>
      <c r="G210" s="256"/>
      <c r="H210" s="256"/>
      <c r="I210" s="256"/>
      <c r="J210" s="256"/>
      <c r="K210" s="256"/>
      <c r="L210" s="111">
        <f>SUM(L161:L209)</f>
        <v>62287.6228</v>
      </c>
      <c r="M210" s="111">
        <f>SUM(M161:M209)</f>
        <v>69762.13753600002</v>
      </c>
      <c r="N210" s="112"/>
    </row>
    <row r="211" spans="1:14" ht="12.75" customHeight="1">
      <c r="A211" s="104" t="s">
        <v>1647</v>
      </c>
      <c r="B211" s="259" t="s">
        <v>1648</v>
      </c>
      <c r="C211" s="259"/>
      <c r="D211" s="259"/>
      <c r="E211" s="259"/>
      <c r="F211" s="259"/>
      <c r="G211" s="259"/>
      <c r="H211" s="32"/>
      <c r="I211" s="32"/>
      <c r="J211" s="32"/>
      <c r="K211" s="37"/>
      <c r="L211" s="111"/>
      <c r="M211" s="111"/>
      <c r="N211" s="112"/>
    </row>
    <row r="212" spans="1:14" ht="38.25">
      <c r="A212" s="113">
        <v>1</v>
      </c>
      <c r="B212" s="114" t="s">
        <v>1649</v>
      </c>
      <c r="C212" s="114" t="s">
        <v>1650</v>
      </c>
      <c r="D212" s="114" t="s">
        <v>1651</v>
      </c>
      <c r="E212" s="114" t="s">
        <v>1652</v>
      </c>
      <c r="F212" s="114" t="s">
        <v>792</v>
      </c>
      <c r="G212" s="32">
        <v>1600</v>
      </c>
      <c r="H212" s="116" t="s">
        <v>1653</v>
      </c>
      <c r="I212" s="116" t="s">
        <v>1654</v>
      </c>
      <c r="J212" s="116" t="s">
        <v>1655</v>
      </c>
      <c r="K212" s="37">
        <v>35.3</v>
      </c>
      <c r="L212" s="111">
        <f>K212*G212</f>
        <v>56479.99999999999</v>
      </c>
      <c r="M212" s="111">
        <f>L212*1.12</f>
        <v>63257.6</v>
      </c>
      <c r="N212" s="112"/>
    </row>
    <row r="213" spans="1:14" ht="38.25">
      <c r="A213" s="113">
        <v>2</v>
      </c>
      <c r="B213" s="114" t="s">
        <v>1649</v>
      </c>
      <c r="C213" s="114" t="s">
        <v>1650</v>
      </c>
      <c r="D213" s="114" t="s">
        <v>1651</v>
      </c>
      <c r="E213" s="114" t="s">
        <v>1656</v>
      </c>
      <c r="F213" s="114" t="s">
        <v>792</v>
      </c>
      <c r="G213" s="32">
        <v>150</v>
      </c>
      <c r="H213" s="116" t="s">
        <v>1657</v>
      </c>
      <c r="I213" s="116" t="s">
        <v>1654</v>
      </c>
      <c r="J213" s="116" t="s">
        <v>1655</v>
      </c>
      <c r="K213" s="37">
        <v>17.7</v>
      </c>
      <c r="L213" s="111">
        <f>K213*G213</f>
        <v>2655</v>
      </c>
      <c r="M213" s="111">
        <f>L213*1.12</f>
        <v>2973.6000000000004</v>
      </c>
      <c r="N213" s="112"/>
    </row>
    <row r="214" spans="1:14" ht="24.75" customHeight="1">
      <c r="A214" s="113">
        <v>3</v>
      </c>
      <c r="B214" s="114" t="s">
        <v>1649</v>
      </c>
      <c r="C214" s="114" t="s">
        <v>1650</v>
      </c>
      <c r="D214" s="114" t="s">
        <v>1651</v>
      </c>
      <c r="E214" s="114" t="s">
        <v>1658</v>
      </c>
      <c r="F214" s="114" t="s">
        <v>792</v>
      </c>
      <c r="G214" s="32">
        <v>20</v>
      </c>
      <c r="H214" s="32" t="s">
        <v>1659</v>
      </c>
      <c r="I214" s="32" t="s">
        <v>1654</v>
      </c>
      <c r="J214" s="32" t="s">
        <v>1655</v>
      </c>
      <c r="K214" s="37">
        <v>170</v>
      </c>
      <c r="L214" s="111">
        <f>K214*G214</f>
        <v>3400</v>
      </c>
      <c r="M214" s="111">
        <f>L214*1.12</f>
        <v>3808.0000000000005</v>
      </c>
      <c r="N214" s="112"/>
    </row>
    <row r="215" spans="1:14" ht="12.75" customHeight="1">
      <c r="A215" s="259" t="s">
        <v>115</v>
      </c>
      <c r="B215" s="259"/>
      <c r="C215" s="259"/>
      <c r="D215" s="259"/>
      <c r="E215" s="259"/>
      <c r="F215" s="259"/>
      <c r="G215" s="259"/>
      <c r="H215" s="259"/>
      <c r="I215" s="259"/>
      <c r="J215" s="259"/>
      <c r="K215" s="259"/>
      <c r="L215" s="111">
        <f>SUM(L212:L214)</f>
        <v>62534.99999999999</v>
      </c>
      <c r="M215" s="111">
        <f>SUM(M212:M214)</f>
        <v>70039.2</v>
      </c>
      <c r="N215" s="112"/>
    </row>
    <row r="216" spans="1:14" ht="12.75" customHeight="1">
      <c r="A216" s="47" t="s">
        <v>1660</v>
      </c>
      <c r="B216" s="258" t="s">
        <v>1661</v>
      </c>
      <c r="C216" s="258"/>
      <c r="D216" s="258"/>
      <c r="E216" s="258"/>
      <c r="F216" s="258"/>
      <c r="G216" s="258"/>
      <c r="H216" s="32"/>
      <c r="I216" s="32"/>
      <c r="J216" s="32"/>
      <c r="K216" s="37"/>
      <c r="L216" s="111"/>
      <c r="M216" s="111"/>
      <c r="N216" s="112"/>
    </row>
    <row r="217" spans="1:14" ht="12.75">
      <c r="A217" s="32">
        <v>1</v>
      </c>
      <c r="B217" s="32" t="s">
        <v>1662</v>
      </c>
      <c r="C217" s="32" t="s">
        <v>1663</v>
      </c>
      <c r="D217" s="32" t="s">
        <v>834</v>
      </c>
      <c r="E217" s="32" t="s">
        <v>968</v>
      </c>
      <c r="F217" s="32" t="s">
        <v>777</v>
      </c>
      <c r="G217" s="32">
        <v>2000</v>
      </c>
      <c r="H217" s="32" t="s">
        <v>1664</v>
      </c>
      <c r="I217" s="32" t="s">
        <v>1119</v>
      </c>
      <c r="J217" s="32" t="s">
        <v>1665</v>
      </c>
      <c r="K217" s="37">
        <v>0.0781</v>
      </c>
      <c r="L217" s="111">
        <f aca="true" t="shared" si="15" ref="L217:L250">K217*G217</f>
        <v>156.20000000000002</v>
      </c>
      <c r="M217" s="111">
        <f aca="true" t="shared" si="16" ref="M217:M250">L217*1.12</f>
        <v>174.94400000000005</v>
      </c>
      <c r="N217" s="112"/>
    </row>
    <row r="218" spans="1:14" ht="51">
      <c r="A218" s="32">
        <v>2</v>
      </c>
      <c r="B218" s="32" t="s">
        <v>1666</v>
      </c>
      <c r="C218" s="32" t="s">
        <v>1667</v>
      </c>
      <c r="D218" s="32" t="s">
        <v>1668</v>
      </c>
      <c r="E218" s="32" t="s">
        <v>1669</v>
      </c>
      <c r="F218" s="32" t="s">
        <v>792</v>
      </c>
      <c r="G218" s="32">
        <v>2200</v>
      </c>
      <c r="H218" s="116" t="s">
        <v>1670</v>
      </c>
      <c r="I218" s="116" t="s">
        <v>1671</v>
      </c>
      <c r="J218" s="116" t="s">
        <v>1672</v>
      </c>
      <c r="K218" s="37">
        <v>0.4248</v>
      </c>
      <c r="L218" s="111">
        <f t="shared" si="15"/>
        <v>934.5600000000001</v>
      </c>
      <c r="M218" s="111">
        <f t="shared" si="16"/>
        <v>1046.7072</v>
      </c>
      <c r="N218" s="112"/>
    </row>
    <row r="219" spans="1:14" ht="51">
      <c r="A219" s="32">
        <v>3</v>
      </c>
      <c r="B219" s="32" t="s">
        <v>1673</v>
      </c>
      <c r="C219" s="32" t="s">
        <v>1674</v>
      </c>
      <c r="D219" s="32" t="s">
        <v>1668</v>
      </c>
      <c r="E219" s="32" t="s">
        <v>1669</v>
      </c>
      <c r="F219" s="32" t="s">
        <v>792</v>
      </c>
      <c r="G219" s="32">
        <v>2000</v>
      </c>
      <c r="H219" s="116" t="s">
        <v>1675</v>
      </c>
      <c r="I219" s="116" t="s">
        <v>1671</v>
      </c>
      <c r="J219" s="116" t="s">
        <v>1676</v>
      </c>
      <c r="K219" s="37">
        <v>0.7589</v>
      </c>
      <c r="L219" s="111">
        <f t="shared" si="15"/>
        <v>1517.8</v>
      </c>
      <c r="M219" s="111">
        <f t="shared" si="16"/>
        <v>1699.9360000000001</v>
      </c>
      <c r="N219" s="112"/>
    </row>
    <row r="220" spans="1:14" ht="51">
      <c r="A220" s="32">
        <v>4</v>
      </c>
      <c r="B220" s="32" t="s">
        <v>1673</v>
      </c>
      <c r="C220" s="32" t="s">
        <v>1674</v>
      </c>
      <c r="D220" s="32" t="s">
        <v>1668</v>
      </c>
      <c r="E220" s="32" t="s">
        <v>880</v>
      </c>
      <c r="F220" s="32" t="s">
        <v>834</v>
      </c>
      <c r="G220" s="32">
        <v>6000</v>
      </c>
      <c r="H220" s="116" t="s">
        <v>1677</v>
      </c>
      <c r="I220" s="116" t="s">
        <v>1678</v>
      </c>
      <c r="J220" s="116" t="s">
        <v>1679</v>
      </c>
      <c r="K220" s="37">
        <v>0.07740000000000001</v>
      </c>
      <c r="L220" s="111">
        <f t="shared" si="15"/>
        <v>464.4000000000001</v>
      </c>
      <c r="M220" s="111">
        <f t="shared" si="16"/>
        <v>520.1280000000002</v>
      </c>
      <c r="N220" s="112"/>
    </row>
    <row r="221" spans="1:14" ht="51">
      <c r="A221" s="32">
        <v>5</v>
      </c>
      <c r="B221" s="32" t="s">
        <v>1680</v>
      </c>
      <c r="C221" s="32" t="s">
        <v>1681</v>
      </c>
      <c r="D221" s="32" t="s">
        <v>1668</v>
      </c>
      <c r="E221" s="32" t="s">
        <v>1682</v>
      </c>
      <c r="F221" s="32" t="s">
        <v>792</v>
      </c>
      <c r="G221" s="32">
        <v>700</v>
      </c>
      <c r="H221" s="116" t="s">
        <v>1683</v>
      </c>
      <c r="I221" s="116" t="s">
        <v>1684</v>
      </c>
      <c r="J221" s="116" t="s">
        <v>1685</v>
      </c>
      <c r="K221" s="37">
        <v>0.4254</v>
      </c>
      <c r="L221" s="111">
        <f t="shared" si="15"/>
        <v>297.78</v>
      </c>
      <c r="M221" s="111">
        <f t="shared" si="16"/>
        <v>333.5136</v>
      </c>
      <c r="N221" s="112"/>
    </row>
    <row r="222" spans="1:14" ht="51">
      <c r="A222" s="32">
        <v>6</v>
      </c>
      <c r="B222" s="32" t="s">
        <v>1686</v>
      </c>
      <c r="C222" s="32" t="s">
        <v>1687</v>
      </c>
      <c r="D222" s="32" t="s">
        <v>1668</v>
      </c>
      <c r="E222" s="32" t="s">
        <v>1688</v>
      </c>
      <c r="F222" s="32" t="s">
        <v>792</v>
      </c>
      <c r="G222" s="32">
        <v>5000</v>
      </c>
      <c r="H222" s="116" t="s">
        <v>1689</v>
      </c>
      <c r="I222" s="116" t="s">
        <v>1559</v>
      </c>
      <c r="J222" s="116" t="s">
        <v>1690</v>
      </c>
      <c r="K222" s="37">
        <v>1.0771</v>
      </c>
      <c r="L222" s="111">
        <f t="shared" si="15"/>
        <v>5385.5</v>
      </c>
      <c r="M222" s="111">
        <f t="shared" si="16"/>
        <v>6031.76</v>
      </c>
      <c r="N222" s="112"/>
    </row>
    <row r="223" spans="1:14" ht="25.5">
      <c r="A223" s="32">
        <v>7</v>
      </c>
      <c r="B223" s="32" t="s">
        <v>1686</v>
      </c>
      <c r="C223" s="32" t="s">
        <v>1687</v>
      </c>
      <c r="D223" s="32" t="s">
        <v>834</v>
      </c>
      <c r="E223" s="32" t="s">
        <v>1691</v>
      </c>
      <c r="F223" s="32" t="s">
        <v>834</v>
      </c>
      <c r="G223" s="32">
        <v>420</v>
      </c>
      <c r="H223" s="32" t="s">
        <v>1692</v>
      </c>
      <c r="I223" s="32" t="s">
        <v>882</v>
      </c>
      <c r="J223" s="32" t="s">
        <v>1693</v>
      </c>
      <c r="K223" s="37">
        <v>0.1774</v>
      </c>
      <c r="L223" s="111">
        <f t="shared" si="15"/>
        <v>74.508</v>
      </c>
      <c r="M223" s="111">
        <f t="shared" si="16"/>
        <v>83.44896</v>
      </c>
      <c r="N223" s="112"/>
    </row>
    <row r="224" spans="1:14" ht="25.5">
      <c r="A224" s="32">
        <v>8</v>
      </c>
      <c r="B224" s="32" t="s">
        <v>1686</v>
      </c>
      <c r="C224" s="32" t="s">
        <v>1687</v>
      </c>
      <c r="D224" s="32" t="s">
        <v>834</v>
      </c>
      <c r="E224" s="32" t="s">
        <v>1694</v>
      </c>
      <c r="F224" s="32" t="s">
        <v>834</v>
      </c>
      <c r="G224" s="32">
        <v>420</v>
      </c>
      <c r="H224" s="32" t="s">
        <v>1695</v>
      </c>
      <c r="I224" s="32" t="s">
        <v>882</v>
      </c>
      <c r="J224" s="32" t="s">
        <v>1696</v>
      </c>
      <c r="K224" s="37">
        <v>0.2516</v>
      </c>
      <c r="L224" s="111">
        <f t="shared" si="15"/>
        <v>105.672</v>
      </c>
      <c r="M224" s="111">
        <f t="shared" si="16"/>
        <v>118.35264000000001</v>
      </c>
      <c r="N224" s="112"/>
    </row>
    <row r="225" spans="1:14" ht="51">
      <c r="A225" s="32">
        <v>9</v>
      </c>
      <c r="B225" s="32" t="s">
        <v>1697</v>
      </c>
      <c r="C225" s="32" t="s">
        <v>1698</v>
      </c>
      <c r="D225" s="32" t="s">
        <v>1668</v>
      </c>
      <c r="E225" s="32" t="s">
        <v>1669</v>
      </c>
      <c r="F225" s="32" t="s">
        <v>792</v>
      </c>
      <c r="G225" s="32">
        <v>23500</v>
      </c>
      <c r="H225" s="116" t="s">
        <v>1699</v>
      </c>
      <c r="I225" s="116" t="s">
        <v>1700</v>
      </c>
      <c r="J225" s="116" t="s">
        <v>1701</v>
      </c>
      <c r="K225" s="126">
        <v>0.9015700000000001</v>
      </c>
      <c r="L225" s="111">
        <f t="shared" si="15"/>
        <v>21186.895</v>
      </c>
      <c r="M225" s="111">
        <f t="shared" si="16"/>
        <v>23729.322400000005</v>
      </c>
      <c r="N225" s="112"/>
    </row>
    <row r="226" spans="1:14" ht="51">
      <c r="A226" s="32">
        <v>10</v>
      </c>
      <c r="B226" s="32" t="s">
        <v>1702</v>
      </c>
      <c r="C226" s="32" t="s">
        <v>1703</v>
      </c>
      <c r="D226" s="32" t="s">
        <v>1668</v>
      </c>
      <c r="E226" s="32" t="s">
        <v>1704</v>
      </c>
      <c r="F226" s="32" t="s">
        <v>792</v>
      </c>
      <c r="G226" s="32">
        <v>4500</v>
      </c>
      <c r="H226" s="116" t="s">
        <v>1705</v>
      </c>
      <c r="I226" s="116" t="s">
        <v>1671</v>
      </c>
      <c r="J226" s="116" t="s">
        <v>1706</v>
      </c>
      <c r="K226" s="37">
        <v>1.3499</v>
      </c>
      <c r="L226" s="111">
        <f t="shared" si="15"/>
        <v>6074.55</v>
      </c>
      <c r="M226" s="111">
        <f t="shared" si="16"/>
        <v>6803.496000000001</v>
      </c>
      <c r="N226" s="112"/>
    </row>
    <row r="227" spans="1:14" ht="51">
      <c r="A227" s="32">
        <v>11</v>
      </c>
      <c r="B227" s="32" t="s">
        <v>1707</v>
      </c>
      <c r="C227" s="32" t="s">
        <v>1708</v>
      </c>
      <c r="D227" s="32" t="s">
        <v>1668</v>
      </c>
      <c r="E227" s="32" t="s">
        <v>1669</v>
      </c>
      <c r="F227" s="32" t="s">
        <v>792</v>
      </c>
      <c r="G227" s="32">
        <v>50000</v>
      </c>
      <c r="H227" s="116" t="s">
        <v>1709</v>
      </c>
      <c r="I227" s="116" t="s">
        <v>1025</v>
      </c>
      <c r="J227" s="116" t="s">
        <v>1710</v>
      </c>
      <c r="K227" s="37">
        <v>0.67</v>
      </c>
      <c r="L227" s="111">
        <f t="shared" si="15"/>
        <v>33500</v>
      </c>
      <c r="M227" s="111">
        <f t="shared" si="16"/>
        <v>37520</v>
      </c>
      <c r="N227" s="112"/>
    </row>
    <row r="228" spans="1:14" ht="51">
      <c r="A228" s="32">
        <v>12</v>
      </c>
      <c r="B228" s="32" t="s">
        <v>1711</v>
      </c>
      <c r="C228" s="32" t="s">
        <v>1712</v>
      </c>
      <c r="D228" s="32" t="s">
        <v>1668</v>
      </c>
      <c r="E228" s="32" t="s">
        <v>1713</v>
      </c>
      <c r="F228" s="32" t="s">
        <v>792</v>
      </c>
      <c r="G228" s="32">
        <v>2600</v>
      </c>
      <c r="H228" s="116" t="s">
        <v>1714</v>
      </c>
      <c r="I228" s="116" t="s">
        <v>1715</v>
      </c>
      <c r="J228" s="116" t="s">
        <v>1716</v>
      </c>
      <c r="K228" s="37">
        <v>6.34</v>
      </c>
      <c r="L228" s="111">
        <f t="shared" si="15"/>
        <v>16484</v>
      </c>
      <c r="M228" s="111">
        <f t="shared" si="16"/>
        <v>18462.08</v>
      </c>
      <c r="N228" s="112"/>
    </row>
    <row r="229" spans="1:14" ht="51">
      <c r="A229" s="32">
        <v>13</v>
      </c>
      <c r="B229" s="32" t="s">
        <v>1717</v>
      </c>
      <c r="C229" s="32" t="s">
        <v>1718</v>
      </c>
      <c r="D229" s="32" t="s">
        <v>834</v>
      </c>
      <c r="E229" s="32" t="s">
        <v>880</v>
      </c>
      <c r="F229" s="32" t="s">
        <v>834</v>
      </c>
      <c r="G229" s="32">
        <v>3300</v>
      </c>
      <c r="H229" s="116" t="s">
        <v>1719</v>
      </c>
      <c r="I229" s="116" t="s">
        <v>1720</v>
      </c>
      <c r="J229" s="116" t="s">
        <v>1721</v>
      </c>
      <c r="K229" s="37">
        <v>0.31880000000000003</v>
      </c>
      <c r="L229" s="111">
        <f t="shared" si="15"/>
        <v>1052.0400000000002</v>
      </c>
      <c r="M229" s="111">
        <f t="shared" si="16"/>
        <v>1178.2848000000004</v>
      </c>
      <c r="N229" s="112"/>
    </row>
    <row r="230" spans="1:14" ht="25.5">
      <c r="A230" s="32">
        <v>14</v>
      </c>
      <c r="B230" s="32" t="s">
        <v>1717</v>
      </c>
      <c r="C230" s="32" t="s">
        <v>1722</v>
      </c>
      <c r="D230" s="32" t="s">
        <v>1723</v>
      </c>
      <c r="E230" s="32" t="s">
        <v>1724</v>
      </c>
      <c r="F230" s="32" t="s">
        <v>1723</v>
      </c>
      <c r="G230" s="32">
        <v>80</v>
      </c>
      <c r="H230" s="32" t="s">
        <v>1725</v>
      </c>
      <c r="I230" s="32" t="s">
        <v>882</v>
      </c>
      <c r="J230" s="32" t="s">
        <v>1726</v>
      </c>
      <c r="K230" s="37">
        <v>3.9566</v>
      </c>
      <c r="L230" s="111">
        <f t="shared" si="15"/>
        <v>316.528</v>
      </c>
      <c r="M230" s="111">
        <f t="shared" si="16"/>
        <v>354.5113600000001</v>
      </c>
      <c r="N230" s="112" t="s">
        <v>1727</v>
      </c>
    </row>
    <row r="231" spans="1:14" ht="25.5">
      <c r="A231" s="32">
        <v>15</v>
      </c>
      <c r="B231" s="32" t="s">
        <v>1728</v>
      </c>
      <c r="C231" s="32" t="s">
        <v>1729</v>
      </c>
      <c r="D231" s="32" t="s">
        <v>1730</v>
      </c>
      <c r="E231" s="32" t="s">
        <v>1731</v>
      </c>
      <c r="F231" s="32" t="s">
        <v>800</v>
      </c>
      <c r="G231" s="32">
        <v>14000</v>
      </c>
      <c r="H231" s="32" t="s">
        <v>1732</v>
      </c>
      <c r="I231" s="32" t="s">
        <v>882</v>
      </c>
      <c r="J231" s="32" t="s">
        <v>1733</v>
      </c>
      <c r="K231" s="37">
        <v>0.2144</v>
      </c>
      <c r="L231" s="111">
        <f t="shared" si="15"/>
        <v>3001.6</v>
      </c>
      <c r="M231" s="111">
        <f t="shared" si="16"/>
        <v>3361.7920000000004</v>
      </c>
      <c r="N231" s="112"/>
    </row>
    <row r="232" spans="1:14" ht="25.5">
      <c r="A232" s="32">
        <v>16</v>
      </c>
      <c r="B232" s="32" t="s">
        <v>1734</v>
      </c>
      <c r="C232" s="32" t="s">
        <v>1735</v>
      </c>
      <c r="D232" s="32" t="s">
        <v>1007</v>
      </c>
      <c r="E232" s="32" t="s">
        <v>1736</v>
      </c>
      <c r="F232" s="32" t="s">
        <v>792</v>
      </c>
      <c r="G232" s="32">
        <v>8000</v>
      </c>
      <c r="H232" s="116" t="s">
        <v>1737</v>
      </c>
      <c r="I232" s="116" t="s">
        <v>1738</v>
      </c>
      <c r="J232" s="116" t="s">
        <v>1739</v>
      </c>
      <c r="K232" s="37">
        <v>2.0548</v>
      </c>
      <c r="L232" s="111">
        <f t="shared" si="15"/>
        <v>16438.4</v>
      </c>
      <c r="M232" s="111">
        <f t="shared" si="16"/>
        <v>18411.008</v>
      </c>
      <c r="N232" s="112"/>
    </row>
    <row r="233" spans="1:14" ht="25.5">
      <c r="A233" s="32">
        <v>17</v>
      </c>
      <c r="B233" s="32" t="s">
        <v>1740</v>
      </c>
      <c r="C233" s="32" t="s">
        <v>1741</v>
      </c>
      <c r="D233" s="32" t="s">
        <v>1007</v>
      </c>
      <c r="E233" s="32" t="s">
        <v>1742</v>
      </c>
      <c r="F233" s="32" t="s">
        <v>792</v>
      </c>
      <c r="G233" s="32">
        <v>20000</v>
      </c>
      <c r="H233" s="32" t="s">
        <v>1743</v>
      </c>
      <c r="I233" s="32" t="s">
        <v>1025</v>
      </c>
      <c r="J233" s="32" t="s">
        <v>1744</v>
      </c>
      <c r="K233" s="37">
        <v>0.73</v>
      </c>
      <c r="L233" s="111">
        <f t="shared" si="15"/>
        <v>14600</v>
      </c>
      <c r="M233" s="111">
        <f t="shared" si="16"/>
        <v>16352.000000000002</v>
      </c>
      <c r="N233" s="112"/>
    </row>
    <row r="234" spans="1:14" ht="25.5">
      <c r="A234" s="32">
        <v>18</v>
      </c>
      <c r="B234" s="32" t="s">
        <v>1745</v>
      </c>
      <c r="C234" s="32" t="s">
        <v>1746</v>
      </c>
      <c r="D234" s="32" t="s">
        <v>785</v>
      </c>
      <c r="E234" s="32" t="s">
        <v>1163</v>
      </c>
      <c r="F234" s="32" t="s">
        <v>785</v>
      </c>
      <c r="G234" s="32">
        <v>17000</v>
      </c>
      <c r="H234" s="116" t="s">
        <v>1747</v>
      </c>
      <c r="I234" s="116" t="s">
        <v>1150</v>
      </c>
      <c r="J234" s="116" t="s">
        <v>1748</v>
      </c>
      <c r="K234" s="37">
        <v>0.1545</v>
      </c>
      <c r="L234" s="111">
        <f t="shared" si="15"/>
        <v>2626.5</v>
      </c>
      <c r="M234" s="111">
        <f t="shared" si="16"/>
        <v>2941.6800000000003</v>
      </c>
      <c r="N234" s="112"/>
    </row>
    <row r="235" spans="1:14" ht="25.5">
      <c r="A235" s="32">
        <v>19</v>
      </c>
      <c r="B235" s="32" t="s">
        <v>1749</v>
      </c>
      <c r="C235" s="32" t="s">
        <v>1750</v>
      </c>
      <c r="D235" s="32" t="s">
        <v>1751</v>
      </c>
      <c r="E235" s="32" t="s">
        <v>1752</v>
      </c>
      <c r="F235" s="32" t="s">
        <v>800</v>
      </c>
      <c r="G235" s="32">
        <v>24000</v>
      </c>
      <c r="H235" s="116" t="s">
        <v>1753</v>
      </c>
      <c r="I235" s="116" t="s">
        <v>882</v>
      </c>
      <c r="J235" s="116" t="s">
        <v>1754</v>
      </c>
      <c r="K235" s="37">
        <v>0.2315</v>
      </c>
      <c r="L235" s="111">
        <f t="shared" si="15"/>
        <v>5556</v>
      </c>
      <c r="M235" s="111">
        <f t="shared" si="16"/>
        <v>6222.72</v>
      </c>
      <c r="N235" s="112"/>
    </row>
    <row r="236" spans="1:14" ht="25.5">
      <c r="A236" s="32">
        <v>20</v>
      </c>
      <c r="B236" s="32" t="s">
        <v>1749</v>
      </c>
      <c r="C236" s="32" t="s">
        <v>1750</v>
      </c>
      <c r="D236" s="32" t="s">
        <v>1755</v>
      </c>
      <c r="E236" s="32" t="s">
        <v>1752</v>
      </c>
      <c r="F236" s="32" t="s">
        <v>800</v>
      </c>
      <c r="G236" s="32">
        <v>25500</v>
      </c>
      <c r="H236" s="116" t="s">
        <v>1756</v>
      </c>
      <c r="I236" s="116" t="s">
        <v>1671</v>
      </c>
      <c r="J236" s="116" t="s">
        <v>1757</v>
      </c>
      <c r="K236" s="37">
        <v>0.3391</v>
      </c>
      <c r="L236" s="111">
        <f t="shared" si="15"/>
        <v>8647.050000000001</v>
      </c>
      <c r="M236" s="111">
        <f t="shared" si="16"/>
        <v>9684.696000000002</v>
      </c>
      <c r="N236" s="112"/>
    </row>
    <row r="237" spans="1:14" ht="25.5">
      <c r="A237" s="32">
        <v>21</v>
      </c>
      <c r="B237" s="32" t="s">
        <v>1758</v>
      </c>
      <c r="C237" s="32" t="s">
        <v>1759</v>
      </c>
      <c r="D237" s="32" t="s">
        <v>834</v>
      </c>
      <c r="E237" s="32" t="s">
        <v>1079</v>
      </c>
      <c r="F237" s="32" t="s">
        <v>834</v>
      </c>
      <c r="G237" s="32">
        <v>2200</v>
      </c>
      <c r="H237" s="116" t="s">
        <v>1760</v>
      </c>
      <c r="I237" s="116" t="s">
        <v>1165</v>
      </c>
      <c r="J237" s="116" t="s">
        <v>1761</v>
      </c>
      <c r="K237" s="37">
        <v>0.0264</v>
      </c>
      <c r="L237" s="111">
        <f t="shared" si="15"/>
        <v>58.08</v>
      </c>
      <c r="M237" s="111">
        <f t="shared" si="16"/>
        <v>65.0496</v>
      </c>
      <c r="N237" s="112"/>
    </row>
    <row r="238" spans="1:14" ht="25.5">
      <c r="A238" s="32">
        <v>22</v>
      </c>
      <c r="B238" s="32" t="s">
        <v>1758</v>
      </c>
      <c r="C238" s="32" t="s">
        <v>1759</v>
      </c>
      <c r="D238" s="32" t="s">
        <v>834</v>
      </c>
      <c r="E238" s="32" t="s">
        <v>1762</v>
      </c>
      <c r="F238" s="32" t="s">
        <v>834</v>
      </c>
      <c r="G238" s="32">
        <v>18000</v>
      </c>
      <c r="H238" s="116" t="s">
        <v>1763</v>
      </c>
      <c r="I238" s="116" t="s">
        <v>970</v>
      </c>
      <c r="J238" s="116" t="s">
        <v>1764</v>
      </c>
      <c r="K238" s="37">
        <v>0.0405</v>
      </c>
      <c r="L238" s="111">
        <f t="shared" si="15"/>
        <v>729</v>
      </c>
      <c r="M238" s="111">
        <f t="shared" si="16"/>
        <v>816.4800000000001</v>
      </c>
      <c r="N238" s="112"/>
    </row>
    <row r="239" spans="1:14" ht="20.25" customHeight="1">
      <c r="A239" s="32">
        <v>23</v>
      </c>
      <c r="B239" s="32" t="s">
        <v>1758</v>
      </c>
      <c r="C239" s="32" t="s">
        <v>1759</v>
      </c>
      <c r="D239" s="32" t="s">
        <v>1723</v>
      </c>
      <c r="E239" s="32" t="s">
        <v>1765</v>
      </c>
      <c r="F239" s="32" t="s">
        <v>1723</v>
      </c>
      <c r="G239" s="32">
        <v>150</v>
      </c>
      <c r="H239" s="32" t="s">
        <v>1766</v>
      </c>
      <c r="I239" s="32" t="s">
        <v>1767</v>
      </c>
      <c r="J239" s="32" t="s">
        <v>1768</v>
      </c>
      <c r="K239" s="37">
        <v>1.6720000000000002</v>
      </c>
      <c r="L239" s="111">
        <f t="shared" si="15"/>
        <v>250.8</v>
      </c>
      <c r="M239" s="111">
        <f t="shared" si="16"/>
        <v>280.896</v>
      </c>
      <c r="N239" s="112" t="s">
        <v>1769</v>
      </c>
    </row>
    <row r="240" spans="1:14" s="98" customFormat="1" ht="25.5">
      <c r="A240" s="32">
        <v>24</v>
      </c>
      <c r="B240" s="32" t="s">
        <v>1770</v>
      </c>
      <c r="C240" s="32" t="s">
        <v>1771</v>
      </c>
      <c r="D240" s="32" t="s">
        <v>1772</v>
      </c>
      <c r="E240" s="32" t="s">
        <v>1773</v>
      </c>
      <c r="F240" s="32" t="s">
        <v>800</v>
      </c>
      <c r="G240" s="32">
        <v>14000</v>
      </c>
      <c r="H240" s="32" t="s">
        <v>1774</v>
      </c>
      <c r="I240" s="32" t="s">
        <v>931</v>
      </c>
      <c r="J240" s="32" t="s">
        <v>1775</v>
      </c>
      <c r="K240" s="37">
        <v>0.40290000000000004</v>
      </c>
      <c r="L240" s="111">
        <f t="shared" si="15"/>
        <v>5640.6</v>
      </c>
      <c r="M240" s="111">
        <f t="shared" si="16"/>
        <v>6317.472000000001</v>
      </c>
      <c r="N240" s="112"/>
    </row>
    <row r="241" spans="1:14" ht="25.5">
      <c r="A241" s="32">
        <v>25</v>
      </c>
      <c r="B241" s="32" t="s">
        <v>1776</v>
      </c>
      <c r="C241" s="32" t="s">
        <v>1777</v>
      </c>
      <c r="D241" s="32" t="s">
        <v>1772</v>
      </c>
      <c r="E241" s="32" t="s">
        <v>799</v>
      </c>
      <c r="F241" s="32" t="s">
        <v>800</v>
      </c>
      <c r="G241" s="32">
        <v>650</v>
      </c>
      <c r="H241" s="116" t="s">
        <v>1778</v>
      </c>
      <c r="I241" s="116" t="s">
        <v>1165</v>
      </c>
      <c r="J241" s="116" t="s">
        <v>1779</v>
      </c>
      <c r="K241" s="37">
        <v>1</v>
      </c>
      <c r="L241" s="111">
        <f t="shared" si="15"/>
        <v>650</v>
      </c>
      <c r="M241" s="111">
        <f t="shared" si="16"/>
        <v>728.0000000000001</v>
      </c>
      <c r="N241" s="112"/>
    </row>
    <row r="242" spans="1:14" ht="25.5">
      <c r="A242" s="32">
        <v>26</v>
      </c>
      <c r="B242" s="32" t="s">
        <v>1780</v>
      </c>
      <c r="C242" s="32" t="s">
        <v>1781</v>
      </c>
      <c r="D242" s="32" t="s">
        <v>1772</v>
      </c>
      <c r="E242" s="32" t="s">
        <v>1782</v>
      </c>
      <c r="F242" s="32" t="s">
        <v>800</v>
      </c>
      <c r="G242" s="32">
        <v>750</v>
      </c>
      <c r="H242" s="123" t="s">
        <v>1783</v>
      </c>
      <c r="I242" s="123" t="s">
        <v>931</v>
      </c>
      <c r="J242" s="32" t="s">
        <v>1784</v>
      </c>
      <c r="K242" s="37">
        <v>2.2448</v>
      </c>
      <c r="L242" s="111">
        <f t="shared" si="15"/>
        <v>1683.6000000000001</v>
      </c>
      <c r="M242" s="111">
        <f t="shared" si="16"/>
        <v>1885.6320000000003</v>
      </c>
      <c r="N242" s="112"/>
    </row>
    <row r="243" spans="1:14" ht="25.5">
      <c r="A243" s="32">
        <v>27</v>
      </c>
      <c r="B243" s="32" t="s">
        <v>1785</v>
      </c>
      <c r="C243" s="32" t="s">
        <v>1786</v>
      </c>
      <c r="D243" s="32" t="s">
        <v>834</v>
      </c>
      <c r="E243" s="32" t="s">
        <v>1787</v>
      </c>
      <c r="F243" s="32" t="s">
        <v>834</v>
      </c>
      <c r="G243" s="32">
        <v>4000</v>
      </c>
      <c r="H243" s="32" t="s">
        <v>1788</v>
      </c>
      <c r="I243" s="32" t="s">
        <v>1789</v>
      </c>
      <c r="J243" s="32" t="s">
        <v>1790</v>
      </c>
      <c r="K243" s="37">
        <v>0.13670000000000002</v>
      </c>
      <c r="L243" s="111">
        <f t="shared" si="15"/>
        <v>546.8000000000001</v>
      </c>
      <c r="M243" s="111">
        <f t="shared" si="16"/>
        <v>612.4160000000002</v>
      </c>
      <c r="N243" s="112"/>
    </row>
    <row r="244" spans="1:14" ht="25.5">
      <c r="A244" s="32">
        <v>28</v>
      </c>
      <c r="B244" s="32" t="s">
        <v>1791</v>
      </c>
      <c r="C244" s="32" t="s">
        <v>1792</v>
      </c>
      <c r="D244" s="32" t="s">
        <v>834</v>
      </c>
      <c r="E244" s="32" t="s">
        <v>776</v>
      </c>
      <c r="F244" s="32" t="s">
        <v>834</v>
      </c>
      <c r="G244" s="32">
        <v>15000</v>
      </c>
      <c r="H244" s="116" t="s">
        <v>1793</v>
      </c>
      <c r="I244" s="116" t="s">
        <v>1308</v>
      </c>
      <c r="J244" s="116" t="s">
        <v>1794</v>
      </c>
      <c r="K244" s="37">
        <v>0.1032</v>
      </c>
      <c r="L244" s="111">
        <f t="shared" si="15"/>
        <v>1548</v>
      </c>
      <c r="M244" s="111">
        <f t="shared" si="16"/>
        <v>1733.7600000000002</v>
      </c>
      <c r="N244" s="112"/>
    </row>
    <row r="245" spans="1:14" ht="25.5">
      <c r="A245" s="32">
        <v>29</v>
      </c>
      <c r="B245" s="32" t="s">
        <v>1758</v>
      </c>
      <c r="C245" s="32" t="s">
        <v>1759</v>
      </c>
      <c r="D245" s="32" t="s">
        <v>834</v>
      </c>
      <c r="E245" s="32" t="s">
        <v>1079</v>
      </c>
      <c r="F245" s="32" t="s">
        <v>834</v>
      </c>
      <c r="G245" s="32">
        <v>6700</v>
      </c>
      <c r="H245" s="116" t="s">
        <v>1760</v>
      </c>
      <c r="I245" s="116" t="s">
        <v>1165</v>
      </c>
      <c r="J245" s="116" t="s">
        <v>1761</v>
      </c>
      <c r="K245" s="37">
        <v>0.0264</v>
      </c>
      <c r="L245" s="111">
        <f t="shared" si="15"/>
        <v>176.88</v>
      </c>
      <c r="M245" s="111">
        <f t="shared" si="16"/>
        <v>198.1056</v>
      </c>
      <c r="N245" s="112"/>
    </row>
    <row r="246" spans="1:14" ht="25.5">
      <c r="A246" s="32">
        <v>30</v>
      </c>
      <c r="B246" s="32" t="s">
        <v>1758</v>
      </c>
      <c r="C246" s="32" t="s">
        <v>1759</v>
      </c>
      <c r="D246" s="32" t="s">
        <v>834</v>
      </c>
      <c r="E246" s="32" t="s">
        <v>1762</v>
      </c>
      <c r="F246" s="32" t="s">
        <v>834</v>
      </c>
      <c r="G246" s="32">
        <v>22000</v>
      </c>
      <c r="H246" s="116" t="s">
        <v>1763</v>
      </c>
      <c r="I246" s="116" t="s">
        <v>970</v>
      </c>
      <c r="J246" s="116" t="s">
        <v>1764</v>
      </c>
      <c r="K246" s="37">
        <v>0.0405</v>
      </c>
      <c r="L246" s="111">
        <f t="shared" si="15"/>
        <v>891</v>
      </c>
      <c r="M246" s="111">
        <f t="shared" si="16"/>
        <v>997.9200000000001</v>
      </c>
      <c r="N246" s="112"/>
    </row>
    <row r="247" spans="1:14" s="98" customFormat="1" ht="25.5">
      <c r="A247" s="32">
        <v>31</v>
      </c>
      <c r="B247" s="32" t="s">
        <v>1770</v>
      </c>
      <c r="C247" s="32" t="s">
        <v>1771</v>
      </c>
      <c r="D247" s="32" t="s">
        <v>1772</v>
      </c>
      <c r="E247" s="32" t="s">
        <v>1773</v>
      </c>
      <c r="F247" s="32" t="s">
        <v>800</v>
      </c>
      <c r="G247" s="32">
        <v>7000</v>
      </c>
      <c r="H247" s="32" t="s">
        <v>1774</v>
      </c>
      <c r="I247" s="32" t="s">
        <v>931</v>
      </c>
      <c r="J247" s="32" t="s">
        <v>1775</v>
      </c>
      <c r="K247" s="37">
        <v>0.40290000000000004</v>
      </c>
      <c r="L247" s="111">
        <f t="shared" si="15"/>
        <v>2820.3</v>
      </c>
      <c r="M247" s="111">
        <f t="shared" si="16"/>
        <v>3158.7360000000003</v>
      </c>
      <c r="N247" s="112"/>
    </row>
    <row r="248" spans="1:14" ht="25.5">
      <c r="A248" s="32">
        <v>32</v>
      </c>
      <c r="B248" s="32" t="s">
        <v>1776</v>
      </c>
      <c r="C248" s="32" t="s">
        <v>1777</v>
      </c>
      <c r="D248" s="32" t="s">
        <v>1772</v>
      </c>
      <c r="E248" s="32" t="s">
        <v>799</v>
      </c>
      <c r="F248" s="32" t="s">
        <v>800</v>
      </c>
      <c r="G248" s="32">
        <v>600</v>
      </c>
      <c r="H248" s="116" t="s">
        <v>1778</v>
      </c>
      <c r="I248" s="116" t="s">
        <v>1165</v>
      </c>
      <c r="J248" s="116" t="s">
        <v>1779</v>
      </c>
      <c r="K248" s="37">
        <v>1</v>
      </c>
      <c r="L248" s="111">
        <f t="shared" si="15"/>
        <v>600</v>
      </c>
      <c r="M248" s="111">
        <f t="shared" si="16"/>
        <v>672.0000000000001</v>
      </c>
      <c r="N248" s="112"/>
    </row>
    <row r="249" spans="1:14" ht="25.5">
      <c r="A249" s="32">
        <v>33</v>
      </c>
      <c r="B249" s="32" t="s">
        <v>1780</v>
      </c>
      <c r="C249" s="32" t="s">
        <v>1781</v>
      </c>
      <c r="D249" s="32" t="s">
        <v>1772</v>
      </c>
      <c r="E249" s="32" t="s">
        <v>1782</v>
      </c>
      <c r="F249" s="32" t="s">
        <v>800</v>
      </c>
      <c r="G249" s="32">
        <v>800</v>
      </c>
      <c r="H249" s="123" t="s">
        <v>1783</v>
      </c>
      <c r="I249" s="123" t="s">
        <v>931</v>
      </c>
      <c r="J249" s="32" t="s">
        <v>1784</v>
      </c>
      <c r="K249" s="37">
        <v>2.2448</v>
      </c>
      <c r="L249" s="111">
        <f t="shared" si="15"/>
        <v>1795.8400000000001</v>
      </c>
      <c r="M249" s="111">
        <f t="shared" si="16"/>
        <v>2011.3408000000004</v>
      </c>
      <c r="N249" s="112"/>
    </row>
    <row r="250" spans="1:14" ht="25.5">
      <c r="A250" s="32">
        <v>34</v>
      </c>
      <c r="B250" s="32" t="s">
        <v>1791</v>
      </c>
      <c r="C250" s="32" t="s">
        <v>1792</v>
      </c>
      <c r="D250" s="32" t="s">
        <v>834</v>
      </c>
      <c r="E250" s="32" t="s">
        <v>776</v>
      </c>
      <c r="F250" s="32" t="s">
        <v>834</v>
      </c>
      <c r="G250" s="32">
        <v>22500</v>
      </c>
      <c r="H250" s="116" t="s">
        <v>1793</v>
      </c>
      <c r="I250" s="116" t="s">
        <v>1308</v>
      </c>
      <c r="J250" s="116" t="s">
        <v>1794</v>
      </c>
      <c r="K250" s="37">
        <v>0.1032</v>
      </c>
      <c r="L250" s="111">
        <f t="shared" si="15"/>
        <v>2322</v>
      </c>
      <c r="M250" s="111">
        <f t="shared" si="16"/>
        <v>2600.6400000000003</v>
      </c>
      <c r="N250" s="112"/>
    </row>
    <row r="251" spans="1:14" ht="12.75" customHeight="1">
      <c r="A251" s="256" t="s">
        <v>115</v>
      </c>
      <c r="B251" s="256"/>
      <c r="C251" s="256"/>
      <c r="D251" s="256"/>
      <c r="E251" s="256"/>
      <c r="F251" s="256"/>
      <c r="G251" s="256"/>
      <c r="H251" s="256"/>
      <c r="I251" s="256"/>
      <c r="J251" s="256"/>
      <c r="K251" s="256"/>
      <c r="L251" s="111">
        <f>SUM(L217:L250)</f>
        <v>158132.88299999997</v>
      </c>
      <c r="M251" s="111">
        <f>SUM(M217:M250)</f>
        <v>177108.8289600001</v>
      </c>
      <c r="N251" s="112"/>
    </row>
    <row r="252" spans="1:14" ht="20.25" customHeight="1">
      <c r="A252" s="47" t="s">
        <v>1795</v>
      </c>
      <c r="B252" s="258" t="s">
        <v>1796</v>
      </c>
      <c r="C252" s="258"/>
      <c r="D252" s="47"/>
      <c r="E252" s="47"/>
      <c r="F252" s="47"/>
      <c r="G252" s="47"/>
      <c r="H252" s="32"/>
      <c r="I252" s="32"/>
      <c r="J252" s="32"/>
      <c r="K252" s="37"/>
      <c r="L252" s="111"/>
      <c r="M252" s="111"/>
      <c r="N252" s="112"/>
    </row>
    <row r="253" spans="1:14" ht="41.25">
      <c r="A253" s="32">
        <v>1</v>
      </c>
      <c r="B253" s="32" t="s">
        <v>1797</v>
      </c>
      <c r="C253" s="32" t="s">
        <v>1798</v>
      </c>
      <c r="D253" s="32" t="s">
        <v>1799</v>
      </c>
      <c r="E253" s="32" t="s">
        <v>1800</v>
      </c>
      <c r="F253" s="32" t="s">
        <v>1801</v>
      </c>
      <c r="G253" s="32">
        <v>970</v>
      </c>
      <c r="H253" s="32" t="s">
        <v>1802</v>
      </c>
      <c r="I253" s="32" t="s">
        <v>857</v>
      </c>
      <c r="J253" s="32" t="s">
        <v>1261</v>
      </c>
      <c r="K253" s="37">
        <v>8.22</v>
      </c>
      <c r="L253" s="111">
        <f>K253*G253</f>
        <v>7973.400000000001</v>
      </c>
      <c r="M253" s="111">
        <f>L253*1.12</f>
        <v>8930.208000000002</v>
      </c>
      <c r="N253" s="112"/>
    </row>
    <row r="254" spans="1:14" ht="38.25">
      <c r="A254" s="32"/>
      <c r="B254" s="32"/>
      <c r="C254" s="32"/>
      <c r="D254" s="32"/>
      <c r="E254" s="32"/>
      <c r="F254" s="32"/>
      <c r="G254" s="32"/>
      <c r="H254" s="32" t="s">
        <v>1803</v>
      </c>
      <c r="I254" s="32" t="s">
        <v>857</v>
      </c>
      <c r="J254" s="32" t="s">
        <v>1261</v>
      </c>
      <c r="K254" s="37">
        <v>4.549</v>
      </c>
      <c r="L254" s="111">
        <f>K254*G254</f>
        <v>0</v>
      </c>
      <c r="M254" s="111">
        <f>L254*1.12</f>
        <v>0</v>
      </c>
      <c r="N254" s="112"/>
    </row>
    <row r="255" spans="1:14" ht="41.25">
      <c r="A255" s="32">
        <v>2</v>
      </c>
      <c r="B255" s="32" t="s">
        <v>1797</v>
      </c>
      <c r="C255" s="32" t="s">
        <v>1798</v>
      </c>
      <c r="D255" s="32" t="s">
        <v>1799</v>
      </c>
      <c r="E255" s="127" t="s">
        <v>1804</v>
      </c>
      <c r="F255" s="32" t="s">
        <v>1801</v>
      </c>
      <c r="G255" s="32">
        <v>400</v>
      </c>
      <c r="H255" s="32" t="s">
        <v>1805</v>
      </c>
      <c r="I255" s="32" t="s">
        <v>857</v>
      </c>
      <c r="J255" s="32" t="s">
        <v>1261</v>
      </c>
      <c r="K255" s="37">
        <v>4.8</v>
      </c>
      <c r="L255" s="111">
        <f>K255*G255</f>
        <v>1920</v>
      </c>
      <c r="M255" s="111">
        <f>L255*1.12</f>
        <v>2150.4</v>
      </c>
      <c r="N255" s="112"/>
    </row>
    <row r="256" spans="1:14" ht="12.75" customHeight="1">
      <c r="A256" s="256" t="s">
        <v>115</v>
      </c>
      <c r="B256" s="256"/>
      <c r="C256" s="256"/>
      <c r="D256" s="256"/>
      <c r="E256" s="256"/>
      <c r="F256" s="256"/>
      <c r="G256" s="256"/>
      <c r="H256" s="256"/>
      <c r="I256" s="256"/>
      <c r="J256" s="256"/>
      <c r="K256" s="256"/>
      <c r="L256" s="111">
        <f>SUM(L253:L255)</f>
        <v>9893.400000000001</v>
      </c>
      <c r="M256" s="111">
        <f>SUM(M253:M255)</f>
        <v>11080.608000000002</v>
      </c>
      <c r="N256" s="112"/>
    </row>
    <row r="257" spans="1:14" ht="12.75" customHeight="1" hidden="1">
      <c r="A257" s="110" t="s">
        <v>1806</v>
      </c>
      <c r="B257" s="255" t="s">
        <v>1807</v>
      </c>
      <c r="C257" s="255"/>
      <c r="D257" s="255"/>
      <c r="E257" s="255"/>
      <c r="F257" s="255"/>
      <c r="G257" s="255"/>
      <c r="H257" s="32"/>
      <c r="I257" s="32"/>
      <c r="J257" s="32"/>
      <c r="K257" s="37"/>
      <c r="L257" s="111"/>
      <c r="M257" s="111"/>
      <c r="N257" s="112"/>
    </row>
    <row r="258" spans="1:14" ht="25.5" hidden="1">
      <c r="A258" s="113">
        <v>1</v>
      </c>
      <c r="B258" s="117" t="s">
        <v>1808</v>
      </c>
      <c r="C258" s="117" t="s">
        <v>1809</v>
      </c>
      <c r="D258" s="117" t="s">
        <v>1810</v>
      </c>
      <c r="E258" s="118" t="s">
        <v>1586</v>
      </c>
      <c r="F258" s="114" t="s">
        <v>792</v>
      </c>
      <c r="G258" s="32">
        <v>15</v>
      </c>
      <c r="H258" s="32" t="s">
        <v>1811</v>
      </c>
      <c r="I258" s="32" t="s">
        <v>1110</v>
      </c>
      <c r="J258" s="32" t="s">
        <v>1812</v>
      </c>
      <c r="K258" s="37">
        <v>11.668800000000001</v>
      </c>
      <c r="L258" s="111">
        <f>K258*G258</f>
        <v>175.032</v>
      </c>
      <c r="M258" s="111">
        <f>L258*1.12</f>
        <v>196.03584000000004</v>
      </c>
      <c r="N258" s="112"/>
    </row>
    <row r="259" spans="1:14" ht="12.75" customHeight="1" hidden="1">
      <c r="A259" s="256" t="s">
        <v>115</v>
      </c>
      <c r="B259" s="256"/>
      <c r="C259" s="256"/>
      <c r="D259" s="256"/>
      <c r="E259" s="256"/>
      <c r="F259" s="256"/>
      <c r="G259" s="256"/>
      <c r="H259" s="256"/>
      <c r="I259" s="256"/>
      <c r="J259" s="256"/>
      <c r="K259" s="256"/>
      <c r="L259" s="111">
        <f>SUM(L258)</f>
        <v>175.032</v>
      </c>
      <c r="M259" s="111">
        <f>SUM(M258)</f>
        <v>196.03584000000004</v>
      </c>
      <c r="N259" s="112"/>
    </row>
    <row r="260" spans="1:14" ht="12.75" customHeight="1" hidden="1">
      <c r="A260" s="110" t="s">
        <v>1813</v>
      </c>
      <c r="B260" s="255" t="s">
        <v>1814</v>
      </c>
      <c r="C260" s="255"/>
      <c r="D260" s="255"/>
      <c r="E260" s="255"/>
      <c r="F260" s="255"/>
      <c r="G260" s="255"/>
      <c r="H260" s="32"/>
      <c r="I260" s="32"/>
      <c r="J260" s="32"/>
      <c r="K260" s="37"/>
      <c r="L260" s="111"/>
      <c r="M260" s="111"/>
      <c r="N260" s="112"/>
    </row>
    <row r="261" spans="1:14" ht="25.5" hidden="1">
      <c r="A261" s="113">
        <v>1</v>
      </c>
      <c r="B261" s="113" t="s">
        <v>1815</v>
      </c>
      <c r="C261" s="113" t="s">
        <v>1816</v>
      </c>
      <c r="D261" s="113" t="s">
        <v>826</v>
      </c>
      <c r="E261" s="113" t="s">
        <v>1817</v>
      </c>
      <c r="F261" s="113" t="s">
        <v>792</v>
      </c>
      <c r="G261" s="32">
        <v>4</v>
      </c>
      <c r="H261" s="32" t="s">
        <v>1818</v>
      </c>
      <c r="I261" s="32" t="s">
        <v>1819</v>
      </c>
      <c r="J261" s="32" t="s">
        <v>1820</v>
      </c>
      <c r="K261" s="37">
        <v>203.49</v>
      </c>
      <c r="L261" s="111">
        <f>K261*G261</f>
        <v>813.96</v>
      </c>
      <c r="M261" s="111">
        <f>L261*1.12</f>
        <v>911.6352000000002</v>
      </c>
      <c r="N261" s="112"/>
    </row>
    <row r="262" spans="1:14" ht="25.5" hidden="1">
      <c r="A262" s="113">
        <v>2</v>
      </c>
      <c r="B262" s="113" t="s">
        <v>1821</v>
      </c>
      <c r="C262" s="113" t="s">
        <v>1822</v>
      </c>
      <c r="D262" s="113" t="s">
        <v>826</v>
      </c>
      <c r="E262" s="113" t="s">
        <v>1823</v>
      </c>
      <c r="F262" s="113" t="s">
        <v>792</v>
      </c>
      <c r="G262" s="32">
        <v>10</v>
      </c>
      <c r="H262" s="32" t="s">
        <v>1824</v>
      </c>
      <c r="I262" s="32" t="s">
        <v>1825</v>
      </c>
      <c r="J262" s="32" t="s">
        <v>1826</v>
      </c>
      <c r="K262" s="37">
        <v>326.976</v>
      </c>
      <c r="L262" s="111">
        <f>K262*G262</f>
        <v>3269.76</v>
      </c>
      <c r="M262" s="111">
        <f>L262*1.12</f>
        <v>3662.1312000000007</v>
      </c>
      <c r="N262" s="112"/>
    </row>
    <row r="263" spans="1:14" ht="12.75" customHeight="1" hidden="1">
      <c r="A263" s="256" t="s">
        <v>115</v>
      </c>
      <c r="B263" s="256"/>
      <c r="C263" s="256"/>
      <c r="D263" s="256"/>
      <c r="E263" s="256"/>
      <c r="F263" s="256"/>
      <c r="G263" s="256"/>
      <c r="H263" s="256"/>
      <c r="I263" s="256"/>
      <c r="J263" s="256"/>
      <c r="K263" s="256"/>
      <c r="L263" s="111">
        <f>SUM(L261:L262)</f>
        <v>4083.7200000000003</v>
      </c>
      <c r="M263" s="111">
        <f>SUM(M261:M262)</f>
        <v>4573.7664</v>
      </c>
      <c r="N263" s="112"/>
    </row>
    <row r="264" spans="1:14" ht="12.75" customHeight="1">
      <c r="A264" s="105" t="s">
        <v>1827</v>
      </c>
      <c r="B264" s="257" t="s">
        <v>1828</v>
      </c>
      <c r="C264" s="257"/>
      <c r="D264" s="257"/>
      <c r="E264" s="257"/>
      <c r="F264" s="257"/>
      <c r="G264" s="257"/>
      <c r="H264" s="32"/>
      <c r="I264" s="32"/>
      <c r="J264" s="32"/>
      <c r="K264" s="37"/>
      <c r="L264" s="111"/>
      <c r="M264" s="111"/>
      <c r="N264" s="112"/>
    </row>
    <row r="265" spans="1:14" ht="25.5">
      <c r="A265" s="53">
        <v>1</v>
      </c>
      <c r="B265" s="53" t="s">
        <v>1829</v>
      </c>
      <c r="C265" s="53" t="s">
        <v>1830</v>
      </c>
      <c r="D265" s="53" t="s">
        <v>1831</v>
      </c>
      <c r="E265" s="53" t="s">
        <v>1832</v>
      </c>
      <c r="F265" s="53" t="s">
        <v>1366</v>
      </c>
      <c r="G265" s="53">
        <v>8</v>
      </c>
      <c r="H265" s="32" t="s">
        <v>1833</v>
      </c>
      <c r="I265" s="32" t="s">
        <v>1165</v>
      </c>
      <c r="J265" s="32" t="s">
        <v>1834</v>
      </c>
      <c r="K265" s="37">
        <v>219.699</v>
      </c>
      <c r="L265" s="111">
        <f>K265*G265</f>
        <v>1757.592</v>
      </c>
      <c r="M265" s="111">
        <f>L265*1.12</f>
        <v>1968.5030400000003</v>
      </c>
      <c r="N265" s="128"/>
    </row>
    <row r="266" spans="1:14" ht="25.5">
      <c r="A266" s="113">
        <v>2</v>
      </c>
      <c r="B266" s="113" t="s">
        <v>1829</v>
      </c>
      <c r="C266" s="113" t="s">
        <v>1835</v>
      </c>
      <c r="D266" s="113" t="s">
        <v>1831</v>
      </c>
      <c r="E266" s="113" t="s">
        <v>1836</v>
      </c>
      <c r="F266" s="113" t="s">
        <v>1366</v>
      </c>
      <c r="G266" s="32">
        <v>8</v>
      </c>
      <c r="H266" s="32" t="s">
        <v>1837</v>
      </c>
      <c r="I266" s="32" t="s">
        <v>1165</v>
      </c>
      <c r="J266" s="32" t="s">
        <v>1838</v>
      </c>
      <c r="K266" s="37">
        <v>101.7125</v>
      </c>
      <c r="L266" s="111">
        <f>K266*G266</f>
        <v>813.7</v>
      </c>
      <c r="M266" s="111">
        <f>L266*1.12</f>
        <v>911.3440000000002</v>
      </c>
      <c r="N266" s="112" t="s">
        <v>1839</v>
      </c>
    </row>
    <row r="267" spans="1:14" ht="13.5" customHeight="1">
      <c r="A267" s="256" t="s">
        <v>115</v>
      </c>
      <c r="B267" s="256"/>
      <c r="C267" s="256"/>
      <c r="D267" s="256"/>
      <c r="E267" s="256"/>
      <c r="F267" s="256"/>
      <c r="G267" s="256"/>
      <c r="H267" s="256"/>
      <c r="I267" s="256"/>
      <c r="J267" s="256"/>
      <c r="K267" s="256"/>
      <c r="L267" s="111">
        <f>SUM(L265:L266)</f>
        <v>2571.2920000000004</v>
      </c>
      <c r="M267" s="111">
        <f>SUM(M265:M266)</f>
        <v>2879.8470400000006</v>
      </c>
      <c r="N267" s="112"/>
    </row>
    <row r="268" spans="12:13" ht="12.75">
      <c r="L268" s="102">
        <f>L66+L136+L210+L215+L251+L256+L267</f>
        <v>396353.4818</v>
      </c>
      <c r="M268" s="102">
        <f>M66+M136+M210+M215+M251+M256+M267</f>
        <v>443932.50524600013</v>
      </c>
    </row>
    <row r="269" ht="12.75">
      <c r="C269" s="57" t="s">
        <v>627</v>
      </c>
    </row>
    <row r="270" ht="12.75">
      <c r="C270" s="57" t="s">
        <v>628</v>
      </c>
    </row>
    <row r="271" ht="12.75">
      <c r="C271" s="57" t="s">
        <v>629</v>
      </c>
    </row>
  </sheetData>
  <sheetProtection selectLockedCells="1" selectUnlockedCells="1"/>
  <autoFilter ref="I1:I65536"/>
  <mergeCells count="34">
    <mergeCell ref="J1:N1"/>
    <mergeCell ref="A2:N2"/>
    <mergeCell ref="B4:F4"/>
    <mergeCell ref="A44:K44"/>
    <mergeCell ref="B45:G45"/>
    <mergeCell ref="A51:K51"/>
    <mergeCell ref="B52:G52"/>
    <mergeCell ref="A55:K55"/>
    <mergeCell ref="B56:G56"/>
    <mergeCell ref="A66:K66"/>
    <mergeCell ref="B67:G67"/>
    <mergeCell ref="A70:K70"/>
    <mergeCell ref="B71:G71"/>
    <mergeCell ref="A75:K75"/>
    <mergeCell ref="B76:G76"/>
    <mergeCell ref="A119:K119"/>
    <mergeCell ref="B120:G120"/>
    <mergeCell ref="A136:K136"/>
    <mergeCell ref="B137:G137"/>
    <mergeCell ref="A159:K159"/>
    <mergeCell ref="B160:G160"/>
    <mergeCell ref="A210:K210"/>
    <mergeCell ref="B211:G211"/>
    <mergeCell ref="A215:K215"/>
    <mergeCell ref="B260:G260"/>
    <mergeCell ref="A263:K263"/>
    <mergeCell ref="B264:G264"/>
    <mergeCell ref="A267:K267"/>
    <mergeCell ref="B216:G216"/>
    <mergeCell ref="A251:K251"/>
    <mergeCell ref="B252:C252"/>
    <mergeCell ref="A256:K256"/>
    <mergeCell ref="B257:G257"/>
    <mergeCell ref="A259:K259"/>
  </mergeCells>
  <hyperlinks>
    <hyperlink ref="N144" r:id="rId1" display="Bupivacaine amp.5mg/ml 20ml nav pieejamas LR Zāļu tirgū,piedāvājam ampulas pa 10 ml https://www.zva.gov.lv/zvais/zalu-registrs/?iss=1&amp;lang=lv&amp;q=Marcaine&amp;ON=Marcaine&amp;NAC=on&amp;ESC=on&amp;ESI=on&amp;SAT=on&amp;DEC=on&amp;PIM=on&amp;SN=&amp;RN=&amp;AK=&amp;DIA=&amp;RA=&amp;LB=&amp;MFR=&amp;MDO=&amp;IK="/>
  </hyperlinks>
  <printOptions/>
  <pageMargins left="0.32" right="0.7083333333333334" top="0.7479166666666667" bottom="0.48" header="0.5118055555555555" footer="0.34"/>
  <pageSetup fitToHeight="10" fitToWidth="1" horizontalDpi="300" verticalDpi="300" orientation="landscape" paperSize="9" scale="63" r:id="rId2"/>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zoomScalePageLayoutView="0" workbookViewId="0" topLeftCell="A103">
      <selection activeCell="D131" sqref="D131"/>
    </sheetView>
  </sheetViews>
  <sheetFormatPr defaultColWidth="8.7109375" defaultRowHeight="12.75"/>
  <cols>
    <col min="1" max="1" width="8.28125" style="129" customWidth="1"/>
    <col min="2" max="2" width="51.28125" style="58" customWidth="1"/>
    <col min="3" max="3" width="35.57421875" style="58" customWidth="1"/>
    <col min="4" max="4" width="11.28125" style="58" customWidth="1"/>
    <col min="5" max="5" width="9.140625" style="58" customWidth="1"/>
    <col min="6" max="6" width="13.00390625" style="58" customWidth="1"/>
    <col min="7" max="9" width="9.140625" style="58" customWidth="1"/>
    <col min="10" max="16384" width="8.7109375" style="58" customWidth="1"/>
  </cols>
  <sheetData>
    <row r="1" spans="6:12" ht="15">
      <c r="F1" s="130"/>
      <c r="H1" s="250" t="s">
        <v>630</v>
      </c>
      <c r="I1" s="250"/>
      <c r="J1" s="250"/>
      <c r="K1" s="250"/>
      <c r="L1" s="250"/>
    </row>
    <row r="2" spans="1:13" ht="15.75" customHeight="1">
      <c r="A2" s="269" t="s">
        <v>1840</v>
      </c>
      <c r="B2" s="269"/>
      <c r="C2" s="269"/>
      <c r="D2" s="269"/>
      <c r="E2" s="269"/>
      <c r="F2" s="269"/>
      <c r="G2" s="269"/>
      <c r="H2" s="269"/>
      <c r="I2" s="269"/>
      <c r="J2" s="269"/>
      <c r="K2" s="269"/>
      <c r="L2" s="269"/>
      <c r="M2" s="269"/>
    </row>
    <row r="3" spans="1:13" ht="89.25">
      <c r="A3" s="131" t="s">
        <v>1841</v>
      </c>
      <c r="B3" s="131" t="s">
        <v>4</v>
      </c>
      <c r="C3" s="131" t="s">
        <v>5</v>
      </c>
      <c r="D3" s="131" t="s">
        <v>6</v>
      </c>
      <c r="E3" s="132" t="s">
        <v>7</v>
      </c>
      <c r="F3" s="61" t="s">
        <v>8</v>
      </c>
      <c r="G3" s="63" t="s">
        <v>633</v>
      </c>
      <c r="H3" s="63" t="s">
        <v>634</v>
      </c>
      <c r="I3" s="63" t="s">
        <v>635</v>
      </c>
      <c r="J3" s="63" t="s">
        <v>14</v>
      </c>
      <c r="K3" s="63" t="s">
        <v>15</v>
      </c>
      <c r="L3" s="63" t="s">
        <v>16</v>
      </c>
      <c r="M3" s="64" t="s">
        <v>17</v>
      </c>
    </row>
    <row r="4" spans="1:13" ht="15">
      <c r="A4" s="133" t="s">
        <v>1842</v>
      </c>
      <c r="B4" s="134" t="s">
        <v>1843</v>
      </c>
      <c r="C4" s="135"/>
      <c r="D4" s="136"/>
      <c r="E4" s="136"/>
      <c r="F4" s="137"/>
      <c r="G4" s="138"/>
      <c r="H4" s="138"/>
      <c r="I4" s="138"/>
      <c r="J4" s="139"/>
      <c r="K4" s="139"/>
      <c r="L4" s="139"/>
      <c r="M4" s="139"/>
    </row>
    <row r="5" spans="1:13" ht="15">
      <c r="A5" s="270">
        <v>1</v>
      </c>
      <c r="B5" s="141" t="s">
        <v>1844</v>
      </c>
      <c r="C5" s="142" t="s">
        <v>1845</v>
      </c>
      <c r="D5" s="141"/>
      <c r="E5" s="141"/>
      <c r="F5" s="143"/>
      <c r="G5" s="144"/>
      <c r="H5" s="144"/>
      <c r="I5" s="144"/>
      <c r="J5" s="69"/>
      <c r="K5" s="69"/>
      <c r="L5" s="69"/>
      <c r="M5" s="69"/>
    </row>
    <row r="6" spans="1:13" ht="15">
      <c r="A6" s="270"/>
      <c r="B6" s="145" t="s">
        <v>1846</v>
      </c>
      <c r="C6" s="146" t="s">
        <v>1847</v>
      </c>
      <c r="D6" s="145" t="s">
        <v>1848</v>
      </c>
      <c r="E6" s="145" t="s">
        <v>102</v>
      </c>
      <c r="F6" s="147">
        <v>6</v>
      </c>
      <c r="G6" s="144"/>
      <c r="H6" s="144"/>
      <c r="I6" s="144"/>
      <c r="J6" s="69"/>
      <c r="K6" s="69"/>
      <c r="L6" s="69"/>
      <c r="M6" s="69"/>
    </row>
    <row r="7" spans="1:13" ht="15">
      <c r="A7" s="270"/>
      <c r="B7" s="145" t="s">
        <v>1846</v>
      </c>
      <c r="C7" s="148" t="s">
        <v>1849</v>
      </c>
      <c r="D7" s="145"/>
      <c r="E7" s="145"/>
      <c r="F7" s="147"/>
      <c r="G7" s="144"/>
      <c r="H7" s="144"/>
      <c r="I7" s="144"/>
      <c r="J7" s="69"/>
      <c r="K7" s="69"/>
      <c r="L7" s="69"/>
      <c r="M7" s="69"/>
    </row>
    <row r="8" spans="1:13" ht="15">
      <c r="A8" s="270"/>
      <c r="B8" s="149" t="s">
        <v>1846</v>
      </c>
      <c r="C8" s="146" t="s">
        <v>1850</v>
      </c>
      <c r="D8" s="149"/>
      <c r="E8" s="149"/>
      <c r="F8" s="150"/>
      <c r="G8" s="144"/>
      <c r="H8" s="144"/>
      <c r="I8" s="144"/>
      <c r="J8" s="69"/>
      <c r="K8" s="69"/>
      <c r="L8" s="69"/>
      <c r="M8" s="69"/>
    </row>
    <row r="9" spans="1:13" ht="15" customHeight="1">
      <c r="A9" s="268" t="s">
        <v>1851</v>
      </c>
      <c r="B9" s="268"/>
      <c r="C9" s="268"/>
      <c r="D9" s="268"/>
      <c r="E9" s="268"/>
      <c r="F9" s="268"/>
      <c r="G9" s="268"/>
      <c r="H9" s="268"/>
      <c r="I9" s="268"/>
      <c r="J9" s="268"/>
      <c r="K9" s="69"/>
      <c r="L9" s="69"/>
      <c r="M9" s="69"/>
    </row>
    <row r="10" spans="1:13" ht="12.75" customHeight="1">
      <c r="A10" s="262" t="s">
        <v>115</v>
      </c>
      <c r="B10" s="262"/>
      <c r="C10" s="262"/>
      <c r="D10" s="262"/>
      <c r="E10" s="262"/>
      <c r="F10" s="262"/>
      <c r="G10" s="262"/>
      <c r="H10" s="262"/>
      <c r="I10" s="262"/>
      <c r="J10" s="262"/>
      <c r="K10" s="69"/>
      <c r="L10" s="69"/>
      <c r="M10" s="69"/>
    </row>
    <row r="11" spans="1:13" ht="15" customHeight="1">
      <c r="A11" s="133" t="s">
        <v>1852</v>
      </c>
      <c r="B11" s="271" t="s">
        <v>1853</v>
      </c>
      <c r="C11" s="271"/>
      <c r="D11" s="135"/>
      <c r="E11" s="135"/>
      <c r="F11" s="137"/>
      <c r="G11" s="138"/>
      <c r="H11" s="138"/>
      <c r="I11" s="138"/>
      <c r="J11" s="139"/>
      <c r="K11" s="139"/>
      <c r="L11" s="139"/>
      <c r="M11" s="139"/>
    </row>
    <row r="12" spans="1:13" ht="15">
      <c r="A12" s="140">
        <v>1</v>
      </c>
      <c r="B12" s="151" t="s">
        <v>1854</v>
      </c>
      <c r="C12" s="152"/>
      <c r="D12" s="151" t="s">
        <v>1855</v>
      </c>
      <c r="E12" s="152" t="s">
        <v>1856</v>
      </c>
      <c r="F12" s="153">
        <v>300</v>
      </c>
      <c r="G12" s="144"/>
      <c r="H12" s="144"/>
      <c r="I12" s="144"/>
      <c r="J12" s="69"/>
      <c r="K12" s="69"/>
      <c r="L12" s="69"/>
      <c r="M12" s="69"/>
    </row>
    <row r="13" spans="1:13" ht="15">
      <c r="A13" s="140">
        <v>2</v>
      </c>
      <c r="B13" s="152" t="s">
        <v>1857</v>
      </c>
      <c r="C13" s="152" t="s">
        <v>1858</v>
      </c>
      <c r="D13" s="152" t="s">
        <v>1855</v>
      </c>
      <c r="E13" s="154" t="s">
        <v>1856</v>
      </c>
      <c r="F13" s="153">
        <v>900</v>
      </c>
      <c r="G13" s="144"/>
      <c r="H13" s="144"/>
      <c r="I13" s="144"/>
      <c r="J13" s="69"/>
      <c r="K13" s="69"/>
      <c r="L13" s="69"/>
      <c r="M13" s="69"/>
    </row>
    <row r="14" spans="1:13" ht="15">
      <c r="A14" s="140">
        <v>3</v>
      </c>
      <c r="B14" s="152" t="s">
        <v>1859</v>
      </c>
      <c r="C14" s="144"/>
      <c r="D14" s="152" t="s">
        <v>1860</v>
      </c>
      <c r="E14" s="154" t="s">
        <v>1861</v>
      </c>
      <c r="F14" s="152">
        <v>35</v>
      </c>
      <c r="G14" s="144"/>
      <c r="H14" s="144"/>
      <c r="I14" s="144"/>
      <c r="J14" s="69"/>
      <c r="K14" s="69"/>
      <c r="L14" s="69"/>
      <c r="M14" s="69"/>
    </row>
    <row r="15" spans="1:13" ht="26.25">
      <c r="A15" s="140">
        <v>4</v>
      </c>
      <c r="B15" s="152" t="s">
        <v>1862</v>
      </c>
      <c r="C15" s="152" t="s">
        <v>1863</v>
      </c>
      <c r="D15" s="152" t="s">
        <v>1864</v>
      </c>
      <c r="E15" s="152" t="s">
        <v>102</v>
      </c>
      <c r="F15" s="152">
        <v>8</v>
      </c>
      <c r="G15" s="144"/>
      <c r="H15" s="144"/>
      <c r="I15" s="144"/>
      <c r="J15" s="69"/>
      <c r="K15" s="69"/>
      <c r="L15" s="69"/>
      <c r="M15" s="69"/>
    </row>
    <row r="16" spans="1:13" ht="15" customHeight="1">
      <c r="A16" s="262" t="s">
        <v>115</v>
      </c>
      <c r="B16" s="262"/>
      <c r="C16" s="262"/>
      <c r="D16" s="262"/>
      <c r="E16" s="262"/>
      <c r="F16" s="262"/>
      <c r="G16" s="262"/>
      <c r="H16" s="262"/>
      <c r="I16" s="262"/>
      <c r="J16" s="262"/>
      <c r="K16" s="69"/>
      <c r="L16" s="69"/>
      <c r="M16" s="69"/>
    </row>
    <row r="17" spans="1:13" ht="15" customHeight="1">
      <c r="A17" s="155" t="s">
        <v>1865</v>
      </c>
      <c r="B17" s="263" t="s">
        <v>1866</v>
      </c>
      <c r="C17" s="263"/>
      <c r="D17" s="263"/>
      <c r="E17" s="263"/>
      <c r="F17" s="137"/>
      <c r="G17" s="138"/>
      <c r="H17" s="138"/>
      <c r="I17" s="138"/>
      <c r="J17" s="139"/>
      <c r="K17" s="139"/>
      <c r="L17" s="139"/>
      <c r="M17" s="139"/>
    </row>
    <row r="18" spans="1:13" ht="15">
      <c r="A18" s="156">
        <v>1</v>
      </c>
      <c r="B18" s="141" t="s">
        <v>1867</v>
      </c>
      <c r="C18" s="141" t="s">
        <v>1868</v>
      </c>
      <c r="D18" s="141" t="s">
        <v>1869</v>
      </c>
      <c r="E18" s="157" t="s">
        <v>1861</v>
      </c>
      <c r="F18" s="152">
        <v>6</v>
      </c>
      <c r="G18" s="158"/>
      <c r="H18" s="158"/>
      <c r="I18" s="144"/>
      <c r="J18" s="69"/>
      <c r="K18" s="69"/>
      <c r="L18" s="69"/>
      <c r="M18" s="69"/>
    </row>
    <row r="19" spans="1:13" ht="15">
      <c r="A19" s="156">
        <v>2</v>
      </c>
      <c r="B19" s="141" t="s">
        <v>1870</v>
      </c>
      <c r="C19" s="141"/>
      <c r="D19" s="141" t="s">
        <v>1869</v>
      </c>
      <c r="E19" s="157" t="s">
        <v>1861</v>
      </c>
      <c r="F19" s="152">
        <v>12</v>
      </c>
      <c r="G19" s="144"/>
      <c r="H19" s="158"/>
      <c r="I19" s="144"/>
      <c r="J19" s="69"/>
      <c r="K19" s="69"/>
      <c r="L19" s="69"/>
      <c r="M19" s="69"/>
    </row>
    <row r="20" spans="1:13" ht="15" customHeight="1">
      <c r="A20" s="268" t="s">
        <v>519</v>
      </c>
      <c r="B20" s="268"/>
      <c r="C20" s="268"/>
      <c r="D20" s="268"/>
      <c r="E20" s="268"/>
      <c r="F20" s="268"/>
      <c r="G20" s="268"/>
      <c r="H20" s="268"/>
      <c r="I20" s="268"/>
      <c r="J20" s="268"/>
      <c r="K20" s="69"/>
      <c r="L20" s="69"/>
      <c r="M20" s="69"/>
    </row>
    <row r="21" spans="1:13" ht="12.75" customHeight="1">
      <c r="A21" s="262" t="s">
        <v>115</v>
      </c>
      <c r="B21" s="262"/>
      <c r="C21" s="262"/>
      <c r="D21" s="262"/>
      <c r="E21" s="262"/>
      <c r="F21" s="262"/>
      <c r="G21" s="262"/>
      <c r="H21" s="262"/>
      <c r="I21" s="262"/>
      <c r="J21" s="262"/>
      <c r="K21" s="69"/>
      <c r="L21" s="69"/>
      <c r="M21" s="69"/>
    </row>
    <row r="22" spans="1:13" ht="15" customHeight="1">
      <c r="A22" s="155" t="s">
        <v>1871</v>
      </c>
      <c r="B22" s="263" t="s">
        <v>1872</v>
      </c>
      <c r="C22" s="263"/>
      <c r="D22" s="263"/>
      <c r="E22" s="263"/>
      <c r="F22" s="159"/>
      <c r="G22" s="138"/>
      <c r="H22" s="160"/>
      <c r="I22" s="138"/>
      <c r="J22" s="139"/>
      <c r="K22" s="139"/>
      <c r="L22" s="139"/>
      <c r="M22" s="139"/>
    </row>
    <row r="23" spans="1:13" ht="26.25">
      <c r="A23" s="140">
        <v>1</v>
      </c>
      <c r="B23" s="161" t="s">
        <v>1873</v>
      </c>
      <c r="C23" s="161" t="s">
        <v>1874</v>
      </c>
      <c r="D23" s="162" t="s">
        <v>1875</v>
      </c>
      <c r="E23" s="161" t="s">
        <v>245</v>
      </c>
      <c r="F23" s="152">
        <v>1000</v>
      </c>
      <c r="G23" s="144"/>
      <c r="H23" s="158"/>
      <c r="I23" s="144"/>
      <c r="J23" s="69"/>
      <c r="K23" s="69"/>
      <c r="L23" s="69"/>
      <c r="M23" s="69"/>
    </row>
    <row r="24" spans="1:13" ht="15" customHeight="1">
      <c r="A24" s="262" t="s">
        <v>115</v>
      </c>
      <c r="B24" s="262"/>
      <c r="C24" s="262"/>
      <c r="D24" s="262"/>
      <c r="E24" s="262"/>
      <c r="F24" s="262"/>
      <c r="G24" s="262"/>
      <c r="H24" s="262"/>
      <c r="I24" s="262"/>
      <c r="J24" s="262"/>
      <c r="K24" s="69"/>
      <c r="L24" s="69"/>
      <c r="M24" s="69"/>
    </row>
    <row r="25" spans="1:13" ht="15" customHeight="1">
      <c r="A25" s="133" t="s">
        <v>1876</v>
      </c>
      <c r="B25" s="263" t="s">
        <v>1877</v>
      </c>
      <c r="C25" s="263"/>
      <c r="D25" s="263"/>
      <c r="E25" s="263"/>
      <c r="F25" s="137"/>
      <c r="G25" s="138"/>
      <c r="H25" s="138"/>
      <c r="I25" s="138"/>
      <c r="J25" s="139"/>
      <c r="K25" s="139"/>
      <c r="L25" s="139"/>
      <c r="M25" s="139"/>
    </row>
    <row r="26" spans="1:13" ht="26.25">
      <c r="A26" s="163">
        <v>1</v>
      </c>
      <c r="B26" s="161" t="s">
        <v>1878</v>
      </c>
      <c r="C26" s="161" t="s">
        <v>1879</v>
      </c>
      <c r="D26" s="161" t="s">
        <v>1880</v>
      </c>
      <c r="E26" s="161" t="s">
        <v>331</v>
      </c>
      <c r="F26" s="161">
        <v>285</v>
      </c>
      <c r="G26" s="144"/>
      <c r="H26" s="144"/>
      <c r="I26" s="144"/>
      <c r="J26" s="69"/>
      <c r="K26" s="69"/>
      <c r="L26" s="69"/>
      <c r="M26" s="69"/>
    </row>
    <row r="27" spans="1:13" ht="26.25">
      <c r="A27" s="163">
        <v>2</v>
      </c>
      <c r="B27" s="161" t="s">
        <v>1881</v>
      </c>
      <c r="C27" s="161" t="s">
        <v>1882</v>
      </c>
      <c r="D27" s="161" t="s">
        <v>1880</v>
      </c>
      <c r="E27" s="161" t="s">
        <v>331</v>
      </c>
      <c r="F27" s="161">
        <v>160</v>
      </c>
      <c r="G27" s="144"/>
      <c r="H27" s="144"/>
      <c r="I27" s="144"/>
      <c r="J27" s="69"/>
      <c r="K27" s="69"/>
      <c r="L27" s="69"/>
      <c r="M27" s="69"/>
    </row>
    <row r="28" spans="1:13" ht="15" customHeight="1">
      <c r="A28" s="262" t="s">
        <v>115</v>
      </c>
      <c r="B28" s="262"/>
      <c r="C28" s="262"/>
      <c r="D28" s="262"/>
      <c r="E28" s="262"/>
      <c r="F28" s="262"/>
      <c r="G28" s="262"/>
      <c r="H28" s="262"/>
      <c r="I28" s="262"/>
      <c r="J28" s="262"/>
      <c r="K28" s="69"/>
      <c r="L28" s="69"/>
      <c r="M28" s="69"/>
    </row>
    <row r="29" spans="1:13" ht="15" customHeight="1">
      <c r="A29" s="133" t="s">
        <v>1883</v>
      </c>
      <c r="B29" s="263" t="s">
        <v>1884</v>
      </c>
      <c r="C29" s="263"/>
      <c r="D29" s="263"/>
      <c r="E29" s="263"/>
      <c r="F29" s="137"/>
      <c r="G29" s="138"/>
      <c r="H29" s="138"/>
      <c r="I29" s="138"/>
      <c r="J29" s="139"/>
      <c r="K29" s="139"/>
      <c r="L29" s="139"/>
      <c r="M29" s="139"/>
    </row>
    <row r="30" spans="1:13" ht="15">
      <c r="A30" s="164">
        <v>1</v>
      </c>
      <c r="B30" s="149" t="s">
        <v>1885</v>
      </c>
      <c r="C30" s="149" t="s">
        <v>1886</v>
      </c>
      <c r="D30" s="149" t="s">
        <v>1887</v>
      </c>
      <c r="E30" s="149" t="s">
        <v>1888</v>
      </c>
      <c r="F30" s="152">
        <v>72</v>
      </c>
      <c r="G30" s="144"/>
      <c r="H30" s="144"/>
      <c r="I30" s="144"/>
      <c r="J30" s="69"/>
      <c r="K30" s="69"/>
      <c r="L30" s="69"/>
      <c r="M30" s="69"/>
    </row>
    <row r="31" spans="1:13" ht="15">
      <c r="A31" s="164">
        <v>2</v>
      </c>
      <c r="B31" s="162" t="s">
        <v>1889</v>
      </c>
      <c r="C31" s="162" t="s">
        <v>1890</v>
      </c>
      <c r="D31" s="149" t="s">
        <v>1887</v>
      </c>
      <c r="E31" s="149" t="s">
        <v>1888</v>
      </c>
      <c r="F31" s="162">
        <v>240</v>
      </c>
      <c r="G31" s="144"/>
      <c r="H31" s="144"/>
      <c r="I31" s="144"/>
      <c r="J31" s="69"/>
      <c r="K31" s="69"/>
      <c r="L31" s="69"/>
      <c r="M31" s="69"/>
    </row>
    <row r="32" spans="1:13" ht="15">
      <c r="A32" s="164">
        <v>3</v>
      </c>
      <c r="B32" s="152" t="s">
        <v>1891</v>
      </c>
      <c r="C32" s="152" t="s">
        <v>1892</v>
      </c>
      <c r="D32" s="152" t="s">
        <v>1893</v>
      </c>
      <c r="E32" s="152" t="s">
        <v>331</v>
      </c>
      <c r="F32" s="152">
        <v>21</v>
      </c>
      <c r="G32" s="144"/>
      <c r="H32" s="144"/>
      <c r="I32" s="144"/>
      <c r="J32" s="69"/>
      <c r="K32" s="69"/>
      <c r="L32" s="69"/>
      <c r="M32" s="69"/>
    </row>
    <row r="33" spans="1:13" ht="15">
      <c r="A33" s="164">
        <v>4</v>
      </c>
      <c r="B33" s="152" t="s">
        <v>1894</v>
      </c>
      <c r="C33" s="152" t="s">
        <v>1895</v>
      </c>
      <c r="D33" s="152" t="s">
        <v>1896</v>
      </c>
      <c r="E33" s="152" t="s">
        <v>1888</v>
      </c>
      <c r="F33" s="152">
        <v>78</v>
      </c>
      <c r="G33" s="144"/>
      <c r="H33" s="144"/>
      <c r="I33" s="144"/>
      <c r="J33" s="69"/>
      <c r="K33" s="69"/>
      <c r="L33" s="69"/>
      <c r="M33" s="69"/>
    </row>
    <row r="34" spans="1:13" ht="15">
      <c r="A34" s="140">
        <v>5</v>
      </c>
      <c r="B34" s="152" t="s">
        <v>1894</v>
      </c>
      <c r="C34" s="152" t="s">
        <v>1897</v>
      </c>
      <c r="D34" s="152" t="s">
        <v>1896</v>
      </c>
      <c r="E34" s="152" t="s">
        <v>1888</v>
      </c>
      <c r="F34" s="152">
        <v>400</v>
      </c>
      <c r="G34" s="144"/>
      <c r="H34" s="144"/>
      <c r="I34" s="144"/>
      <c r="J34" s="69"/>
      <c r="K34" s="69"/>
      <c r="L34" s="69"/>
      <c r="M34" s="69"/>
    </row>
    <row r="35" spans="1:13" ht="15" customHeight="1">
      <c r="A35" s="262" t="s">
        <v>115</v>
      </c>
      <c r="B35" s="262"/>
      <c r="C35" s="262"/>
      <c r="D35" s="262"/>
      <c r="E35" s="262"/>
      <c r="F35" s="262"/>
      <c r="G35" s="262"/>
      <c r="H35" s="262"/>
      <c r="I35" s="262"/>
      <c r="J35" s="262"/>
      <c r="K35" s="69"/>
      <c r="L35" s="69"/>
      <c r="M35" s="69"/>
    </row>
    <row r="36" spans="1:13" ht="15" customHeight="1">
      <c r="A36" s="165" t="s">
        <v>1898</v>
      </c>
      <c r="B36" s="263" t="s">
        <v>1899</v>
      </c>
      <c r="C36" s="263"/>
      <c r="D36" s="263"/>
      <c r="E36" s="263"/>
      <c r="F36" s="137"/>
      <c r="G36" s="138"/>
      <c r="H36" s="138"/>
      <c r="I36" s="138"/>
      <c r="J36" s="139"/>
      <c r="K36" s="139"/>
      <c r="L36" s="139"/>
      <c r="M36" s="139"/>
    </row>
    <row r="37" spans="1:13" ht="15">
      <c r="A37" s="140">
        <v>1</v>
      </c>
      <c r="B37" s="152" t="s">
        <v>1900</v>
      </c>
      <c r="C37" s="152" t="s">
        <v>1901</v>
      </c>
      <c r="D37" s="152" t="s">
        <v>1902</v>
      </c>
      <c r="E37" s="152" t="s">
        <v>102</v>
      </c>
      <c r="F37" s="152">
        <v>82</v>
      </c>
      <c r="G37" s="144"/>
      <c r="H37" s="144"/>
      <c r="I37" s="144"/>
      <c r="J37" s="69"/>
      <c r="K37" s="69"/>
      <c r="L37" s="69"/>
      <c r="M37" s="69"/>
    </row>
    <row r="38" spans="1:13" ht="15">
      <c r="A38" s="140">
        <v>2</v>
      </c>
      <c r="B38" s="152" t="s">
        <v>1903</v>
      </c>
      <c r="C38" s="152" t="s">
        <v>1904</v>
      </c>
      <c r="D38" s="152" t="s">
        <v>1905</v>
      </c>
      <c r="E38" s="152" t="s">
        <v>102</v>
      </c>
      <c r="F38" s="152">
        <v>54</v>
      </c>
      <c r="G38" s="144"/>
      <c r="H38" s="144"/>
      <c r="I38" s="144"/>
      <c r="J38" s="69"/>
      <c r="K38" s="69"/>
      <c r="L38" s="69"/>
      <c r="M38" s="69"/>
    </row>
    <row r="39" spans="1:13" ht="15">
      <c r="A39" s="140">
        <v>3</v>
      </c>
      <c r="B39" s="152" t="s">
        <v>1903</v>
      </c>
      <c r="C39" s="152" t="s">
        <v>1906</v>
      </c>
      <c r="D39" s="152" t="s">
        <v>1907</v>
      </c>
      <c r="E39" s="152" t="s">
        <v>102</v>
      </c>
      <c r="F39" s="152">
        <v>54</v>
      </c>
      <c r="G39" s="144"/>
      <c r="H39" s="144"/>
      <c r="I39" s="144"/>
      <c r="J39" s="69"/>
      <c r="K39" s="69"/>
      <c r="L39" s="69"/>
      <c r="M39" s="69"/>
    </row>
    <row r="40" spans="1:13" ht="15">
      <c r="A40" s="140">
        <v>4</v>
      </c>
      <c r="B40" s="152" t="s">
        <v>1908</v>
      </c>
      <c r="C40" s="152"/>
      <c r="D40" s="152" t="s">
        <v>1909</v>
      </c>
      <c r="E40" s="152" t="s">
        <v>102</v>
      </c>
      <c r="F40" s="152">
        <v>6</v>
      </c>
      <c r="G40" s="144"/>
      <c r="H40" s="144"/>
      <c r="I40" s="144"/>
      <c r="J40" s="69"/>
      <c r="K40" s="69"/>
      <c r="L40" s="69"/>
      <c r="M40" s="69"/>
    </row>
    <row r="41" spans="1:13" ht="15">
      <c r="A41" s="140">
        <v>5</v>
      </c>
      <c r="B41" s="152" t="s">
        <v>1910</v>
      </c>
      <c r="C41" s="152" t="s">
        <v>1911</v>
      </c>
      <c r="D41" s="152" t="s">
        <v>1912</v>
      </c>
      <c r="E41" s="152" t="s">
        <v>1913</v>
      </c>
      <c r="F41" s="152">
        <v>45</v>
      </c>
      <c r="G41" s="144"/>
      <c r="H41" s="144"/>
      <c r="I41" s="144"/>
      <c r="J41" s="69"/>
      <c r="K41" s="69"/>
      <c r="L41" s="69"/>
      <c r="M41" s="69"/>
    </row>
    <row r="42" spans="1:13" ht="15">
      <c r="A42" s="140">
        <v>6</v>
      </c>
      <c r="B42" s="152" t="s">
        <v>1914</v>
      </c>
      <c r="C42" s="152" t="s">
        <v>1911</v>
      </c>
      <c r="D42" s="152" t="s">
        <v>1912</v>
      </c>
      <c r="E42" s="152" t="s">
        <v>1913</v>
      </c>
      <c r="F42" s="152">
        <v>45</v>
      </c>
      <c r="G42" s="144"/>
      <c r="H42" s="144"/>
      <c r="I42" s="144"/>
      <c r="J42" s="69"/>
      <c r="K42" s="69"/>
      <c r="L42" s="69"/>
      <c r="M42" s="69"/>
    </row>
    <row r="43" spans="1:13" ht="15">
      <c r="A43" s="164">
        <v>7</v>
      </c>
      <c r="B43" s="146" t="s">
        <v>1915</v>
      </c>
      <c r="C43" s="152"/>
      <c r="D43" s="152" t="s">
        <v>1916</v>
      </c>
      <c r="E43" s="152" t="s">
        <v>102</v>
      </c>
      <c r="F43" s="152">
        <v>54</v>
      </c>
      <c r="G43" s="144"/>
      <c r="H43" s="144"/>
      <c r="I43" s="144"/>
      <c r="J43" s="69"/>
      <c r="K43" s="69"/>
      <c r="L43" s="69"/>
      <c r="M43" s="69"/>
    </row>
    <row r="44" spans="1:13" ht="15" customHeight="1">
      <c r="A44" s="264" t="s">
        <v>1917</v>
      </c>
      <c r="B44" s="264"/>
      <c r="C44" s="264"/>
      <c r="D44" s="264"/>
      <c r="E44" s="264"/>
      <c r="F44" s="264"/>
      <c r="G44" s="144"/>
      <c r="H44" s="144"/>
      <c r="I44" s="144"/>
      <c r="J44" s="69"/>
      <c r="K44" s="69"/>
      <c r="L44" s="69"/>
      <c r="M44" s="69"/>
    </row>
    <row r="45" spans="1:13" ht="15" customHeight="1">
      <c r="A45" s="262" t="s">
        <v>115</v>
      </c>
      <c r="B45" s="262"/>
      <c r="C45" s="262"/>
      <c r="D45" s="262"/>
      <c r="E45" s="262"/>
      <c r="F45" s="262"/>
      <c r="G45" s="262"/>
      <c r="H45" s="262"/>
      <c r="I45" s="262"/>
      <c r="J45" s="262"/>
      <c r="K45" s="69"/>
      <c r="L45" s="69"/>
      <c r="M45" s="69"/>
    </row>
    <row r="46" spans="1:13" ht="15" customHeight="1">
      <c r="A46" s="133" t="s">
        <v>1918</v>
      </c>
      <c r="B46" s="267" t="s">
        <v>1919</v>
      </c>
      <c r="C46" s="267"/>
      <c r="D46" s="267"/>
      <c r="E46" s="267"/>
      <c r="F46" s="166"/>
      <c r="G46" s="138"/>
      <c r="H46" s="138"/>
      <c r="I46" s="138"/>
      <c r="J46" s="139"/>
      <c r="K46" s="139"/>
      <c r="L46" s="139"/>
      <c r="M46" s="139"/>
    </row>
    <row r="47" spans="1:13" ht="64.5">
      <c r="A47" s="164">
        <v>1</v>
      </c>
      <c r="B47" s="161" t="s">
        <v>1920</v>
      </c>
      <c r="C47" s="161" t="s">
        <v>1921</v>
      </c>
      <c r="D47" s="161"/>
      <c r="E47" s="167" t="s">
        <v>245</v>
      </c>
      <c r="F47" s="168">
        <v>11000</v>
      </c>
      <c r="G47" s="144"/>
      <c r="H47" s="144"/>
      <c r="I47" s="144"/>
      <c r="J47" s="69"/>
      <c r="K47" s="69"/>
      <c r="L47" s="69"/>
      <c r="M47" s="69"/>
    </row>
    <row r="48" spans="1:13" ht="64.5">
      <c r="A48" s="140">
        <v>2</v>
      </c>
      <c r="B48" s="161" t="s">
        <v>1922</v>
      </c>
      <c r="C48" s="161" t="s">
        <v>1923</v>
      </c>
      <c r="D48" s="161"/>
      <c r="E48" s="167" t="s">
        <v>245</v>
      </c>
      <c r="F48" s="168">
        <v>4500</v>
      </c>
      <c r="G48" s="144"/>
      <c r="H48" s="144"/>
      <c r="I48" s="144"/>
      <c r="J48" s="69"/>
      <c r="K48" s="69"/>
      <c r="L48" s="69"/>
      <c r="M48" s="69"/>
    </row>
    <row r="49" spans="1:13" ht="51.75">
      <c r="A49" s="140">
        <v>3</v>
      </c>
      <c r="B49" s="161" t="s">
        <v>1924</v>
      </c>
      <c r="C49" s="161" t="s">
        <v>1925</v>
      </c>
      <c r="D49" s="161" t="s">
        <v>1926</v>
      </c>
      <c r="E49" s="167" t="s">
        <v>245</v>
      </c>
      <c r="F49" s="168">
        <v>24000</v>
      </c>
      <c r="G49" s="144"/>
      <c r="H49" s="144"/>
      <c r="I49" s="144"/>
      <c r="J49" s="69"/>
      <c r="K49" s="69"/>
      <c r="L49" s="69"/>
      <c r="M49" s="69"/>
    </row>
    <row r="50" spans="1:13" ht="51.75">
      <c r="A50" s="140">
        <v>4</v>
      </c>
      <c r="B50" s="161" t="s">
        <v>1927</v>
      </c>
      <c r="C50" s="161" t="s">
        <v>1928</v>
      </c>
      <c r="D50" s="161" t="s">
        <v>1929</v>
      </c>
      <c r="E50" s="167" t="s">
        <v>245</v>
      </c>
      <c r="F50" s="168">
        <v>30000</v>
      </c>
      <c r="G50" s="144"/>
      <c r="H50" s="144"/>
      <c r="I50" s="144"/>
      <c r="J50" s="69"/>
      <c r="K50" s="69"/>
      <c r="L50" s="69"/>
      <c r="M50" s="69"/>
    </row>
    <row r="51" spans="1:13" ht="51.75">
      <c r="A51" s="164">
        <v>5</v>
      </c>
      <c r="B51" s="161" t="s">
        <v>1927</v>
      </c>
      <c r="C51" s="161" t="s">
        <v>1928</v>
      </c>
      <c r="D51" s="161" t="s">
        <v>1930</v>
      </c>
      <c r="E51" s="167" t="s">
        <v>245</v>
      </c>
      <c r="F51" s="168">
        <v>70000</v>
      </c>
      <c r="G51" s="144"/>
      <c r="H51" s="144"/>
      <c r="I51" s="144"/>
      <c r="J51" s="69"/>
      <c r="K51" s="69"/>
      <c r="L51" s="69"/>
      <c r="M51" s="69"/>
    </row>
    <row r="52" spans="1:13" ht="51.75">
      <c r="A52" s="140">
        <v>6</v>
      </c>
      <c r="B52" s="161" t="s">
        <v>1931</v>
      </c>
      <c r="C52" s="161" t="s">
        <v>1932</v>
      </c>
      <c r="D52" s="161" t="s">
        <v>1933</v>
      </c>
      <c r="E52" s="167" t="s">
        <v>245</v>
      </c>
      <c r="F52" s="168">
        <v>16000</v>
      </c>
      <c r="G52" s="144"/>
      <c r="H52" s="144"/>
      <c r="I52" s="144"/>
      <c r="J52" s="69"/>
      <c r="K52" s="69"/>
      <c r="L52" s="69"/>
      <c r="M52" s="69"/>
    </row>
    <row r="53" spans="1:13" ht="51.75">
      <c r="A53" s="140">
        <v>7</v>
      </c>
      <c r="B53" s="161" t="s">
        <v>1934</v>
      </c>
      <c r="C53" s="161" t="s">
        <v>1935</v>
      </c>
      <c r="D53" s="161" t="s">
        <v>1929</v>
      </c>
      <c r="E53" s="167" t="s">
        <v>245</v>
      </c>
      <c r="F53" s="168">
        <v>60000</v>
      </c>
      <c r="G53" s="144"/>
      <c r="H53" s="144"/>
      <c r="I53" s="144"/>
      <c r="J53" s="69"/>
      <c r="K53" s="69"/>
      <c r="L53" s="69"/>
      <c r="M53" s="69"/>
    </row>
    <row r="54" spans="1:13" ht="51.75">
      <c r="A54" s="140">
        <v>8</v>
      </c>
      <c r="B54" s="161" t="s">
        <v>1934</v>
      </c>
      <c r="C54" s="161" t="s">
        <v>1935</v>
      </c>
      <c r="D54" s="161" t="s">
        <v>1936</v>
      </c>
      <c r="E54" s="167" t="s">
        <v>245</v>
      </c>
      <c r="F54" s="168">
        <v>3500</v>
      </c>
      <c r="G54" s="144"/>
      <c r="H54" s="144"/>
      <c r="I54" s="144"/>
      <c r="J54" s="69"/>
      <c r="K54" s="69"/>
      <c r="L54" s="69"/>
      <c r="M54" s="69"/>
    </row>
    <row r="55" spans="1:13" ht="64.5">
      <c r="A55" s="164">
        <v>9</v>
      </c>
      <c r="B55" s="161" t="s">
        <v>1937</v>
      </c>
      <c r="C55" s="161" t="s">
        <v>1938</v>
      </c>
      <c r="D55" s="161" t="s">
        <v>1939</v>
      </c>
      <c r="E55" s="167" t="s">
        <v>245</v>
      </c>
      <c r="F55" s="168">
        <v>300</v>
      </c>
      <c r="G55" s="144"/>
      <c r="H55" s="144"/>
      <c r="I55" s="144"/>
      <c r="J55" s="69"/>
      <c r="K55" s="69"/>
      <c r="L55" s="69"/>
      <c r="M55" s="69"/>
    </row>
    <row r="56" spans="1:13" ht="51.75">
      <c r="A56" s="140">
        <v>10</v>
      </c>
      <c r="B56" s="161" t="s">
        <v>1940</v>
      </c>
      <c r="C56" s="161" t="s">
        <v>1941</v>
      </c>
      <c r="D56" s="161"/>
      <c r="E56" s="167" t="s">
        <v>245</v>
      </c>
      <c r="F56" s="168">
        <v>70000</v>
      </c>
      <c r="G56" s="144"/>
      <c r="H56" s="144"/>
      <c r="I56" s="144"/>
      <c r="J56" s="69"/>
      <c r="K56" s="69"/>
      <c r="L56" s="69"/>
      <c r="M56" s="69"/>
    </row>
    <row r="57" spans="1:13" ht="39">
      <c r="A57" s="140">
        <v>11</v>
      </c>
      <c r="B57" s="161" t="s">
        <v>1942</v>
      </c>
      <c r="C57" s="161" t="s">
        <v>1943</v>
      </c>
      <c r="D57" s="161" t="s">
        <v>1944</v>
      </c>
      <c r="E57" s="167" t="s">
        <v>245</v>
      </c>
      <c r="F57" s="168">
        <v>3000</v>
      </c>
      <c r="G57" s="144"/>
      <c r="H57" s="144"/>
      <c r="I57" s="144"/>
      <c r="J57" s="69"/>
      <c r="K57" s="69"/>
      <c r="L57" s="69"/>
      <c r="M57" s="69"/>
    </row>
    <row r="58" spans="1:13" ht="15">
      <c r="A58" s="140">
        <v>12</v>
      </c>
      <c r="B58" s="161" t="s">
        <v>1945</v>
      </c>
      <c r="C58" s="161" t="s">
        <v>1946</v>
      </c>
      <c r="D58" s="161" t="s">
        <v>1947</v>
      </c>
      <c r="E58" s="167" t="s">
        <v>245</v>
      </c>
      <c r="F58" s="168">
        <v>10500</v>
      </c>
      <c r="G58" s="144"/>
      <c r="H58" s="144"/>
      <c r="I58" s="144"/>
      <c r="J58" s="69"/>
      <c r="K58" s="69"/>
      <c r="L58" s="69"/>
      <c r="M58" s="69"/>
    </row>
    <row r="59" spans="1:13" ht="15">
      <c r="A59" s="164">
        <v>13</v>
      </c>
      <c r="B59" s="161" t="s">
        <v>1945</v>
      </c>
      <c r="C59" s="161" t="s">
        <v>1948</v>
      </c>
      <c r="D59" s="161" t="s">
        <v>1949</v>
      </c>
      <c r="E59" s="167" t="s">
        <v>245</v>
      </c>
      <c r="F59" s="168">
        <v>2500</v>
      </c>
      <c r="G59" s="144"/>
      <c r="H59" s="144"/>
      <c r="I59" s="144"/>
      <c r="J59" s="69"/>
      <c r="K59" s="69"/>
      <c r="L59" s="69"/>
      <c r="M59" s="69"/>
    </row>
    <row r="60" spans="1:13" ht="39">
      <c r="A60" s="140">
        <v>14</v>
      </c>
      <c r="B60" s="161" t="s">
        <v>1950</v>
      </c>
      <c r="C60" s="161" t="s">
        <v>1951</v>
      </c>
      <c r="D60" s="161" t="s">
        <v>1952</v>
      </c>
      <c r="E60" s="167" t="s">
        <v>245</v>
      </c>
      <c r="F60" s="168">
        <v>3000</v>
      </c>
      <c r="G60" s="144"/>
      <c r="H60" s="144"/>
      <c r="I60" s="144"/>
      <c r="J60" s="69"/>
      <c r="K60" s="69"/>
      <c r="L60" s="69"/>
      <c r="M60" s="69"/>
    </row>
    <row r="61" spans="1:13" ht="39">
      <c r="A61" s="140">
        <v>15</v>
      </c>
      <c r="B61" s="161" t="s">
        <v>1953</v>
      </c>
      <c r="C61" s="161" t="s">
        <v>1954</v>
      </c>
      <c r="D61" s="161"/>
      <c r="E61" s="169" t="s">
        <v>245</v>
      </c>
      <c r="F61" s="170">
        <v>20000</v>
      </c>
      <c r="G61" s="144"/>
      <c r="H61" s="144"/>
      <c r="I61" s="144"/>
      <c r="J61" s="69"/>
      <c r="K61" s="69"/>
      <c r="L61" s="69"/>
      <c r="M61" s="69"/>
    </row>
    <row r="62" spans="1:13" ht="39">
      <c r="A62" s="140">
        <v>16</v>
      </c>
      <c r="B62" s="161" t="s">
        <v>1955</v>
      </c>
      <c r="C62" s="161"/>
      <c r="D62" s="161"/>
      <c r="E62" s="171" t="s">
        <v>245</v>
      </c>
      <c r="F62" s="172">
        <v>9000</v>
      </c>
      <c r="G62" s="144"/>
      <c r="H62" s="144"/>
      <c r="I62" s="144"/>
      <c r="J62" s="69"/>
      <c r="K62" s="69"/>
      <c r="L62" s="69"/>
      <c r="M62" s="69"/>
    </row>
    <row r="63" spans="1:13" ht="15" customHeight="1">
      <c r="A63" s="264" t="s">
        <v>1956</v>
      </c>
      <c r="B63" s="264"/>
      <c r="C63" s="264"/>
      <c r="D63" s="264"/>
      <c r="E63" s="264"/>
      <c r="F63" s="264"/>
      <c r="G63" s="144"/>
      <c r="H63" s="144"/>
      <c r="I63" s="144"/>
      <c r="J63" s="69"/>
      <c r="K63" s="69"/>
      <c r="L63" s="69"/>
      <c r="M63" s="69"/>
    </row>
    <row r="64" spans="1:13" ht="39">
      <c r="A64" s="140">
        <v>17</v>
      </c>
      <c r="B64" s="161" t="s">
        <v>1957</v>
      </c>
      <c r="C64" s="161" t="s">
        <v>1958</v>
      </c>
      <c r="D64" s="161" t="s">
        <v>1959</v>
      </c>
      <c r="E64" s="171" t="s">
        <v>245</v>
      </c>
      <c r="F64" s="168">
        <v>2500</v>
      </c>
      <c r="G64" s="144"/>
      <c r="H64" s="144"/>
      <c r="I64" s="144"/>
      <c r="J64" s="69"/>
      <c r="K64" s="69"/>
      <c r="L64" s="69"/>
      <c r="M64" s="69"/>
    </row>
    <row r="65" spans="1:13" ht="39">
      <c r="A65" s="140">
        <v>18</v>
      </c>
      <c r="B65" s="161" t="s">
        <v>1960</v>
      </c>
      <c r="C65" s="161" t="s">
        <v>1961</v>
      </c>
      <c r="D65" s="161" t="s">
        <v>1962</v>
      </c>
      <c r="E65" s="167" t="s">
        <v>245</v>
      </c>
      <c r="F65" s="168">
        <v>5000</v>
      </c>
      <c r="G65" s="144"/>
      <c r="H65" s="144"/>
      <c r="I65" s="144"/>
      <c r="J65" s="69"/>
      <c r="K65" s="69"/>
      <c r="L65" s="69"/>
      <c r="M65" s="69"/>
    </row>
    <row r="66" spans="1:13" ht="15">
      <c r="A66" s="140">
        <v>19</v>
      </c>
      <c r="B66" s="161" t="s">
        <v>1963</v>
      </c>
      <c r="C66" s="161" t="s">
        <v>1964</v>
      </c>
      <c r="D66" s="161" t="s">
        <v>1965</v>
      </c>
      <c r="E66" s="171" t="s">
        <v>245</v>
      </c>
      <c r="F66" s="168">
        <v>56000</v>
      </c>
      <c r="G66" s="144"/>
      <c r="H66" s="144"/>
      <c r="I66" s="144"/>
      <c r="J66" s="69"/>
      <c r="K66" s="69"/>
      <c r="L66" s="69"/>
      <c r="M66" s="69"/>
    </row>
    <row r="67" spans="1:13" ht="26.25">
      <c r="A67" s="140">
        <v>20</v>
      </c>
      <c r="B67" s="161" t="s">
        <v>1966</v>
      </c>
      <c r="C67" s="161" t="s">
        <v>1967</v>
      </c>
      <c r="D67" s="161"/>
      <c r="E67" s="171" t="s">
        <v>245</v>
      </c>
      <c r="F67" s="168">
        <v>56000</v>
      </c>
      <c r="G67" s="144"/>
      <c r="H67" s="144"/>
      <c r="I67" s="144"/>
      <c r="J67" s="69"/>
      <c r="K67" s="69"/>
      <c r="L67" s="69"/>
      <c r="M67" s="69"/>
    </row>
    <row r="68" spans="1:13" ht="26.25">
      <c r="A68" s="140">
        <v>21</v>
      </c>
      <c r="B68" s="161" t="s">
        <v>1968</v>
      </c>
      <c r="C68" s="161" t="s">
        <v>1969</v>
      </c>
      <c r="D68" s="161" t="s">
        <v>1912</v>
      </c>
      <c r="E68" s="171" t="s">
        <v>245</v>
      </c>
      <c r="F68" s="161">
        <v>150</v>
      </c>
      <c r="G68" s="144"/>
      <c r="H68" s="144"/>
      <c r="I68" s="144"/>
      <c r="J68" s="69"/>
      <c r="K68" s="69"/>
      <c r="L68" s="69"/>
      <c r="M68" s="69"/>
    </row>
    <row r="69" spans="1:13" ht="15">
      <c r="A69" s="140">
        <v>22</v>
      </c>
      <c r="B69" s="161" t="s">
        <v>1970</v>
      </c>
      <c r="C69" s="161" t="s">
        <v>1971</v>
      </c>
      <c r="D69" s="161" t="s">
        <v>1972</v>
      </c>
      <c r="E69" s="171" t="s">
        <v>245</v>
      </c>
      <c r="F69" s="172">
        <v>70000</v>
      </c>
      <c r="G69" s="144"/>
      <c r="H69" s="144"/>
      <c r="I69" s="144"/>
      <c r="J69" s="69"/>
      <c r="K69" s="69"/>
      <c r="L69" s="69"/>
      <c r="M69" s="69"/>
    </row>
    <row r="70" spans="1:13" ht="15">
      <c r="A70" s="140">
        <v>23</v>
      </c>
      <c r="B70" s="161" t="s">
        <v>1970</v>
      </c>
      <c r="C70" s="161" t="s">
        <v>1973</v>
      </c>
      <c r="D70" s="161" t="s">
        <v>1974</v>
      </c>
      <c r="E70" s="173" t="s">
        <v>245</v>
      </c>
      <c r="F70" s="170">
        <v>9000</v>
      </c>
      <c r="G70" s="144"/>
      <c r="H70" s="144"/>
      <c r="I70" s="144"/>
      <c r="J70" s="69"/>
      <c r="K70" s="69"/>
      <c r="L70" s="69"/>
      <c r="M70" s="69"/>
    </row>
    <row r="71" spans="1:13" ht="15">
      <c r="A71" s="140">
        <v>24</v>
      </c>
      <c r="B71" s="161" t="s">
        <v>1975</v>
      </c>
      <c r="C71" s="161" t="s">
        <v>1976</v>
      </c>
      <c r="D71" s="161" t="s">
        <v>1977</v>
      </c>
      <c r="E71" s="171" t="s">
        <v>1978</v>
      </c>
      <c r="F71" s="172">
        <v>9</v>
      </c>
      <c r="G71" s="144"/>
      <c r="H71" s="144"/>
      <c r="I71" s="144"/>
      <c r="J71" s="69"/>
      <c r="K71" s="69"/>
      <c r="L71" s="69"/>
      <c r="M71" s="69"/>
    </row>
    <row r="72" spans="1:13" ht="26.25">
      <c r="A72" s="140">
        <v>25</v>
      </c>
      <c r="B72" s="161" t="s">
        <v>1979</v>
      </c>
      <c r="C72" s="161" t="s">
        <v>1980</v>
      </c>
      <c r="D72" s="161"/>
      <c r="E72" s="167" t="s">
        <v>245</v>
      </c>
      <c r="F72" s="174">
        <v>40</v>
      </c>
      <c r="G72" s="144"/>
      <c r="H72" s="144"/>
      <c r="I72" s="144"/>
      <c r="J72" s="69"/>
      <c r="K72" s="69"/>
      <c r="L72" s="69"/>
      <c r="M72" s="69"/>
    </row>
    <row r="73" spans="1:13" ht="26.25">
      <c r="A73" s="140">
        <v>26</v>
      </c>
      <c r="B73" s="161" t="s">
        <v>1981</v>
      </c>
      <c r="C73" s="161" t="s">
        <v>1982</v>
      </c>
      <c r="D73" s="161"/>
      <c r="E73" s="175" t="s">
        <v>1983</v>
      </c>
      <c r="F73" s="162">
        <v>1500</v>
      </c>
      <c r="G73" s="144"/>
      <c r="H73" s="144"/>
      <c r="I73" s="144"/>
      <c r="J73" s="69"/>
      <c r="K73" s="69"/>
      <c r="L73" s="69"/>
      <c r="M73" s="69"/>
    </row>
    <row r="74" spans="1:13" ht="26.25">
      <c r="A74" s="140">
        <v>27</v>
      </c>
      <c r="B74" s="161" t="s">
        <v>1984</v>
      </c>
      <c r="C74" s="161" t="s">
        <v>1985</v>
      </c>
      <c r="D74" s="161" t="s">
        <v>1986</v>
      </c>
      <c r="E74" s="176" t="s">
        <v>1983</v>
      </c>
      <c r="F74" s="172">
        <v>10500</v>
      </c>
      <c r="G74" s="144"/>
      <c r="H74" s="144"/>
      <c r="I74" s="144"/>
      <c r="J74" s="69"/>
      <c r="K74" s="69"/>
      <c r="L74" s="69"/>
      <c r="M74" s="69"/>
    </row>
    <row r="75" spans="1:13" ht="26.25">
      <c r="A75" s="140">
        <v>28</v>
      </c>
      <c r="B75" s="177" t="s">
        <v>1987</v>
      </c>
      <c r="C75" s="177" t="s">
        <v>1988</v>
      </c>
      <c r="D75" s="177" t="s">
        <v>1989</v>
      </c>
      <c r="E75" s="177" t="s">
        <v>1983</v>
      </c>
      <c r="F75" s="177">
        <v>150</v>
      </c>
      <c r="G75" s="178"/>
      <c r="H75" s="178"/>
      <c r="I75" s="178"/>
      <c r="J75" s="69"/>
      <c r="K75" s="69"/>
      <c r="L75" s="69"/>
      <c r="M75" s="69"/>
    </row>
    <row r="76" spans="1:13" ht="39">
      <c r="A76" s="140">
        <v>29</v>
      </c>
      <c r="B76" s="152" t="s">
        <v>1990</v>
      </c>
      <c r="C76" s="152" t="s">
        <v>1991</v>
      </c>
      <c r="D76" s="152" t="s">
        <v>1992</v>
      </c>
      <c r="E76" s="179" t="s">
        <v>331</v>
      </c>
      <c r="F76" s="153">
        <v>24</v>
      </c>
      <c r="G76" s="144"/>
      <c r="H76" s="144"/>
      <c r="I76" s="144"/>
      <c r="J76" s="69"/>
      <c r="K76" s="69"/>
      <c r="L76" s="69"/>
      <c r="M76" s="69"/>
    </row>
    <row r="77" spans="1:13" ht="15">
      <c r="A77" s="140">
        <v>30</v>
      </c>
      <c r="B77" s="161" t="s">
        <v>1993</v>
      </c>
      <c r="C77" s="161" t="s">
        <v>1994</v>
      </c>
      <c r="D77" s="162"/>
      <c r="E77" s="161" t="s">
        <v>331</v>
      </c>
      <c r="F77" s="161">
        <v>75</v>
      </c>
      <c r="G77" s="178"/>
      <c r="H77" s="178"/>
      <c r="I77" s="178"/>
      <c r="J77" s="69"/>
      <c r="K77" s="69"/>
      <c r="L77" s="69"/>
      <c r="M77" s="69"/>
    </row>
    <row r="78" spans="1:13" ht="26.25">
      <c r="A78" s="140">
        <v>31</v>
      </c>
      <c r="B78" s="174" t="s">
        <v>1987</v>
      </c>
      <c r="C78" s="174" t="s">
        <v>1995</v>
      </c>
      <c r="D78" s="180" t="s">
        <v>1996</v>
      </c>
      <c r="E78" s="174" t="s">
        <v>1983</v>
      </c>
      <c r="F78" s="174">
        <v>1500</v>
      </c>
      <c r="G78" s="144"/>
      <c r="H78" s="144"/>
      <c r="I78" s="144"/>
      <c r="J78" s="69"/>
      <c r="K78" s="69"/>
      <c r="L78" s="69"/>
      <c r="M78" s="69"/>
    </row>
    <row r="79" spans="1:13" ht="26.25">
      <c r="A79" s="140">
        <v>32</v>
      </c>
      <c r="B79" s="177" t="s">
        <v>1987</v>
      </c>
      <c r="C79" s="177" t="s">
        <v>1995</v>
      </c>
      <c r="D79" s="181" t="s">
        <v>1997</v>
      </c>
      <c r="E79" s="174" t="s">
        <v>1983</v>
      </c>
      <c r="F79" s="170">
        <v>3000</v>
      </c>
      <c r="G79" s="178"/>
      <c r="H79" s="178"/>
      <c r="I79" s="178"/>
      <c r="J79" s="69"/>
      <c r="K79" s="69"/>
      <c r="L79" s="69"/>
      <c r="M79" s="69"/>
    </row>
    <row r="80" spans="1:13" ht="26.25">
      <c r="A80" s="140">
        <v>33</v>
      </c>
      <c r="B80" s="177" t="s">
        <v>1998</v>
      </c>
      <c r="C80" s="177" t="s">
        <v>1999</v>
      </c>
      <c r="D80" s="181" t="s">
        <v>1875</v>
      </c>
      <c r="E80" s="174" t="s">
        <v>1983</v>
      </c>
      <c r="F80" s="177">
        <v>450</v>
      </c>
      <c r="G80" s="178"/>
      <c r="H80" s="178"/>
      <c r="I80" s="178"/>
      <c r="J80" s="69"/>
      <c r="K80" s="69"/>
      <c r="L80" s="69"/>
      <c r="M80" s="69"/>
    </row>
    <row r="81" spans="1:13" ht="39">
      <c r="A81" s="140">
        <v>34</v>
      </c>
      <c r="B81" s="177" t="s">
        <v>2000</v>
      </c>
      <c r="C81" s="177" t="s">
        <v>2001</v>
      </c>
      <c r="D81" s="181" t="s">
        <v>2002</v>
      </c>
      <c r="E81" s="174" t="s">
        <v>1983</v>
      </c>
      <c r="F81" s="170">
        <v>12000</v>
      </c>
      <c r="G81" s="178"/>
      <c r="H81" s="178"/>
      <c r="I81" s="178"/>
      <c r="J81" s="69"/>
      <c r="K81" s="69"/>
      <c r="L81" s="69"/>
      <c r="M81" s="69"/>
    </row>
    <row r="82" spans="1:13" ht="15">
      <c r="A82" s="140">
        <v>35</v>
      </c>
      <c r="B82" s="177" t="s">
        <v>2003</v>
      </c>
      <c r="C82" s="177" t="s">
        <v>2004</v>
      </c>
      <c r="D82" s="181" t="s">
        <v>2005</v>
      </c>
      <c r="E82" s="174" t="s">
        <v>1983</v>
      </c>
      <c r="F82" s="170">
        <v>2000</v>
      </c>
      <c r="G82" s="178"/>
      <c r="H82" s="178"/>
      <c r="I82" s="178"/>
      <c r="J82" s="69"/>
      <c r="K82" s="69"/>
      <c r="L82" s="69"/>
      <c r="M82" s="69"/>
    </row>
    <row r="83" spans="1:13" ht="26.25">
      <c r="A83" s="140">
        <v>36</v>
      </c>
      <c r="B83" s="177" t="s">
        <v>2006</v>
      </c>
      <c r="C83" s="177"/>
      <c r="D83" s="181" t="s">
        <v>2007</v>
      </c>
      <c r="E83" s="174" t="s">
        <v>2008</v>
      </c>
      <c r="F83" s="170">
        <v>51000</v>
      </c>
      <c r="G83" s="178"/>
      <c r="H83" s="178"/>
      <c r="I83" s="178"/>
      <c r="J83" s="69"/>
      <c r="K83" s="69"/>
      <c r="L83" s="69"/>
      <c r="M83" s="69"/>
    </row>
    <row r="84" spans="1:13" ht="15">
      <c r="A84" s="140">
        <v>37</v>
      </c>
      <c r="B84" s="182" t="s">
        <v>2009</v>
      </c>
      <c r="C84" s="153" t="s">
        <v>2010</v>
      </c>
      <c r="D84" s="144"/>
      <c r="E84" s="153" t="s">
        <v>245</v>
      </c>
      <c r="F84" s="153">
        <v>1500</v>
      </c>
      <c r="G84" s="144"/>
      <c r="H84" s="144"/>
      <c r="I84" s="144"/>
      <c r="J84" s="69"/>
      <c r="K84" s="69"/>
      <c r="L84" s="69"/>
      <c r="M84" s="69"/>
    </row>
    <row r="85" spans="1:13" ht="15">
      <c r="A85" s="140">
        <v>38</v>
      </c>
      <c r="B85" s="183" t="s">
        <v>2011</v>
      </c>
      <c r="C85" s="184" t="s">
        <v>2012</v>
      </c>
      <c r="D85" s="185"/>
      <c r="E85" s="184" t="s">
        <v>245</v>
      </c>
      <c r="F85" s="153">
        <v>170</v>
      </c>
      <c r="G85" s="144"/>
      <c r="H85" s="144"/>
      <c r="I85" s="144"/>
      <c r="J85" s="69"/>
      <c r="K85" s="69"/>
      <c r="L85" s="69"/>
      <c r="M85" s="69"/>
    </row>
    <row r="86" spans="1:13" ht="15" customHeight="1">
      <c r="A86" s="264" t="s">
        <v>2013</v>
      </c>
      <c r="B86" s="264"/>
      <c r="C86" s="264"/>
      <c r="D86" s="264"/>
      <c r="E86" s="264"/>
      <c r="F86" s="264"/>
      <c r="G86" s="144"/>
      <c r="H86" s="144"/>
      <c r="I86" s="144"/>
      <c r="J86" s="69"/>
      <c r="K86" s="69"/>
      <c r="L86" s="69"/>
      <c r="M86" s="69"/>
    </row>
    <row r="87" spans="1:13" ht="15" customHeight="1">
      <c r="A87" s="262" t="s">
        <v>115</v>
      </c>
      <c r="B87" s="262"/>
      <c r="C87" s="262"/>
      <c r="D87" s="262"/>
      <c r="E87" s="262"/>
      <c r="F87" s="262"/>
      <c r="G87" s="262"/>
      <c r="H87" s="262"/>
      <c r="I87" s="262"/>
      <c r="J87" s="262"/>
      <c r="K87" s="69"/>
      <c r="L87" s="69"/>
      <c r="M87" s="69"/>
    </row>
    <row r="88" spans="1:13" ht="15" customHeight="1">
      <c r="A88" s="186" t="s">
        <v>2014</v>
      </c>
      <c r="B88" s="263" t="s">
        <v>2015</v>
      </c>
      <c r="C88" s="263"/>
      <c r="D88" s="263"/>
      <c r="E88" s="263"/>
      <c r="F88" s="187"/>
      <c r="G88" s="138"/>
      <c r="H88" s="138"/>
      <c r="I88" s="138"/>
      <c r="J88" s="139"/>
      <c r="K88" s="139"/>
      <c r="L88" s="139"/>
      <c r="M88" s="139"/>
    </row>
    <row r="89" spans="1:13" ht="26.25">
      <c r="A89" s="188">
        <v>1</v>
      </c>
      <c r="B89" s="149" t="s">
        <v>2016</v>
      </c>
      <c r="C89" s="174" t="s">
        <v>2017</v>
      </c>
      <c r="D89" s="174"/>
      <c r="E89" s="174"/>
      <c r="F89" s="172">
        <v>38000</v>
      </c>
      <c r="G89" s="144"/>
      <c r="H89" s="144"/>
      <c r="I89" s="144"/>
      <c r="J89" s="69"/>
      <c r="K89" s="69"/>
      <c r="L89" s="69"/>
      <c r="M89" s="69"/>
    </row>
    <row r="90" spans="1:13" ht="39">
      <c r="A90" s="188">
        <v>2</v>
      </c>
      <c r="B90" s="152" t="s">
        <v>2018</v>
      </c>
      <c r="C90" s="161" t="s">
        <v>2019</v>
      </c>
      <c r="D90" s="161" t="s">
        <v>2020</v>
      </c>
      <c r="E90" s="161" t="s">
        <v>331</v>
      </c>
      <c r="F90" s="172">
        <v>6</v>
      </c>
      <c r="G90" s="144"/>
      <c r="H90" s="144"/>
      <c r="I90" s="144"/>
      <c r="J90" s="69"/>
      <c r="K90" s="69"/>
      <c r="L90" s="69"/>
      <c r="M90" s="69"/>
    </row>
    <row r="91" spans="1:13" ht="15" customHeight="1">
      <c r="A91" s="264" t="s">
        <v>2021</v>
      </c>
      <c r="B91" s="264"/>
      <c r="C91" s="264"/>
      <c r="D91" s="264"/>
      <c r="E91" s="264"/>
      <c r="F91" s="264"/>
      <c r="G91" s="144"/>
      <c r="H91" s="144"/>
      <c r="I91" s="144"/>
      <c r="J91" s="69"/>
      <c r="K91" s="69"/>
      <c r="L91" s="69"/>
      <c r="M91" s="69"/>
    </row>
    <row r="92" spans="1:13" ht="15" customHeight="1">
      <c r="A92" s="262" t="s">
        <v>115</v>
      </c>
      <c r="B92" s="262"/>
      <c r="C92" s="262"/>
      <c r="D92" s="262"/>
      <c r="E92" s="262"/>
      <c r="F92" s="262"/>
      <c r="G92" s="262"/>
      <c r="H92" s="262"/>
      <c r="I92" s="262"/>
      <c r="J92" s="262"/>
      <c r="K92" s="69"/>
      <c r="L92" s="69"/>
      <c r="M92" s="69"/>
    </row>
    <row r="93" spans="1:13" ht="15" customHeight="1">
      <c r="A93" s="133" t="s">
        <v>2022</v>
      </c>
      <c r="B93" s="263" t="s">
        <v>2023</v>
      </c>
      <c r="C93" s="263"/>
      <c r="D93" s="263"/>
      <c r="E93" s="263"/>
      <c r="F93" s="137"/>
      <c r="G93" s="138"/>
      <c r="H93" s="138"/>
      <c r="I93" s="138"/>
      <c r="J93" s="139"/>
      <c r="K93" s="139"/>
      <c r="L93" s="139"/>
      <c r="M93" s="139"/>
    </row>
    <row r="94" spans="1:13" ht="15">
      <c r="A94" s="163">
        <v>1</v>
      </c>
      <c r="B94" s="161" t="s">
        <v>2024</v>
      </c>
      <c r="C94" s="161"/>
      <c r="D94" s="161" t="s">
        <v>2025</v>
      </c>
      <c r="E94" s="161" t="s">
        <v>2026</v>
      </c>
      <c r="F94" s="161" t="s">
        <v>2027</v>
      </c>
      <c r="G94" s="144"/>
      <c r="H94" s="144"/>
      <c r="I94" s="144"/>
      <c r="J94" s="69"/>
      <c r="K94" s="69"/>
      <c r="L94" s="69"/>
      <c r="M94" s="69"/>
    </row>
    <row r="95" spans="1:13" ht="15">
      <c r="A95" s="163">
        <v>2</v>
      </c>
      <c r="B95" s="161" t="s">
        <v>2028</v>
      </c>
      <c r="C95" s="161"/>
      <c r="D95" s="161" t="s">
        <v>2025</v>
      </c>
      <c r="E95" s="161" t="s">
        <v>2026</v>
      </c>
      <c r="F95" s="161" t="s">
        <v>2027</v>
      </c>
      <c r="G95" s="144"/>
      <c r="H95" s="144"/>
      <c r="I95" s="144"/>
      <c r="J95" s="69"/>
      <c r="K95" s="69"/>
      <c r="L95" s="69"/>
      <c r="M95" s="69"/>
    </row>
    <row r="96" spans="1:13" ht="15">
      <c r="A96" s="163">
        <v>3</v>
      </c>
      <c r="B96" s="161" t="s">
        <v>525</v>
      </c>
      <c r="C96" s="161"/>
      <c r="D96" s="161" t="s">
        <v>2029</v>
      </c>
      <c r="E96" s="161" t="s">
        <v>2030</v>
      </c>
      <c r="F96" s="161" t="s">
        <v>2031</v>
      </c>
      <c r="G96" s="144"/>
      <c r="H96" s="144"/>
      <c r="I96" s="144"/>
      <c r="J96" s="69"/>
      <c r="K96" s="69"/>
      <c r="L96" s="69"/>
      <c r="M96" s="69"/>
    </row>
    <row r="97" spans="1:13" ht="15">
      <c r="A97" s="163">
        <v>4</v>
      </c>
      <c r="B97" s="161" t="s">
        <v>525</v>
      </c>
      <c r="C97" s="161"/>
      <c r="D97" s="161" t="s">
        <v>2032</v>
      </c>
      <c r="E97" s="161" t="s">
        <v>2030</v>
      </c>
      <c r="F97" s="161" t="s">
        <v>2031</v>
      </c>
      <c r="G97" s="144"/>
      <c r="H97" s="144"/>
      <c r="I97" s="144"/>
      <c r="J97" s="69"/>
      <c r="K97" s="69"/>
      <c r="L97" s="69"/>
      <c r="M97" s="69"/>
    </row>
    <row r="98" spans="1:13" ht="15" customHeight="1">
      <c r="A98" s="265" t="s">
        <v>2033</v>
      </c>
      <c r="B98" s="265"/>
      <c r="C98" s="265"/>
      <c r="D98" s="265"/>
      <c r="E98" s="265"/>
      <c r="F98" s="265"/>
      <c r="G98" s="144"/>
      <c r="H98" s="144"/>
      <c r="I98" s="144"/>
      <c r="J98" s="69"/>
      <c r="K98" s="69"/>
      <c r="L98" s="69"/>
      <c r="M98" s="69"/>
    </row>
    <row r="99" spans="1:13" ht="15" customHeight="1">
      <c r="A99" s="262" t="s">
        <v>115</v>
      </c>
      <c r="B99" s="262"/>
      <c r="C99" s="262"/>
      <c r="D99" s="262"/>
      <c r="E99" s="262"/>
      <c r="F99" s="262"/>
      <c r="G99" s="262"/>
      <c r="H99" s="262"/>
      <c r="I99" s="262"/>
      <c r="J99" s="262"/>
      <c r="K99" s="69"/>
      <c r="L99" s="69"/>
      <c r="M99" s="69"/>
    </row>
    <row r="100" spans="1:13" ht="15" customHeight="1">
      <c r="A100" s="133" t="s">
        <v>2034</v>
      </c>
      <c r="B100" s="263" t="s">
        <v>2035</v>
      </c>
      <c r="C100" s="263"/>
      <c r="D100" s="263"/>
      <c r="E100" s="263"/>
      <c r="F100" s="137"/>
      <c r="G100" s="138"/>
      <c r="H100" s="138"/>
      <c r="I100" s="138"/>
      <c r="J100" s="139"/>
      <c r="K100" s="139"/>
      <c r="L100" s="139"/>
      <c r="M100" s="139"/>
    </row>
    <row r="101" spans="1:13" ht="39">
      <c r="A101" s="163">
        <v>1</v>
      </c>
      <c r="B101" s="161" t="s">
        <v>2036</v>
      </c>
      <c r="C101" s="189" t="s">
        <v>2037</v>
      </c>
      <c r="D101" s="162" t="s">
        <v>2038</v>
      </c>
      <c r="E101" s="161" t="s">
        <v>331</v>
      </c>
      <c r="F101" s="161">
        <v>6</v>
      </c>
      <c r="G101" s="144"/>
      <c r="H101" s="144"/>
      <c r="I101" s="144"/>
      <c r="J101" s="69"/>
      <c r="K101" s="69"/>
      <c r="L101" s="69"/>
      <c r="M101" s="69"/>
    </row>
    <row r="102" spans="1:13" ht="15" customHeight="1">
      <c r="A102" s="264" t="s">
        <v>2039</v>
      </c>
      <c r="B102" s="264"/>
      <c r="C102" s="264"/>
      <c r="D102" s="264"/>
      <c r="E102" s="264"/>
      <c r="F102" s="264"/>
      <c r="G102" s="144"/>
      <c r="H102" s="144"/>
      <c r="I102" s="144"/>
      <c r="J102" s="69"/>
      <c r="K102" s="69"/>
      <c r="L102" s="69"/>
      <c r="M102" s="69"/>
    </row>
    <row r="103" spans="1:13" ht="15" customHeight="1">
      <c r="A103" s="265" t="s">
        <v>429</v>
      </c>
      <c r="B103" s="265"/>
      <c r="C103" s="265"/>
      <c r="D103" s="265"/>
      <c r="E103" s="265"/>
      <c r="F103" s="265"/>
      <c r="G103" s="144"/>
      <c r="H103" s="144"/>
      <c r="I103" s="144"/>
      <c r="J103" s="69"/>
      <c r="K103" s="69"/>
      <c r="L103" s="69"/>
      <c r="M103" s="69"/>
    </row>
    <row r="104" spans="1:13" ht="15" customHeight="1">
      <c r="A104" s="262" t="s">
        <v>115</v>
      </c>
      <c r="B104" s="262"/>
      <c r="C104" s="262"/>
      <c r="D104" s="262"/>
      <c r="E104" s="262"/>
      <c r="F104" s="262"/>
      <c r="G104" s="262"/>
      <c r="H104" s="262"/>
      <c r="I104" s="262"/>
      <c r="J104" s="262"/>
      <c r="K104" s="69"/>
      <c r="L104" s="69"/>
      <c r="M104" s="69"/>
    </row>
    <row r="105" spans="1:13" ht="15" customHeight="1">
      <c r="A105" s="133" t="s">
        <v>2040</v>
      </c>
      <c r="B105" s="266" t="s">
        <v>2041</v>
      </c>
      <c r="C105" s="266"/>
      <c r="D105" s="266"/>
      <c r="E105" s="266"/>
      <c r="F105" s="187"/>
      <c r="G105" s="138"/>
      <c r="H105" s="138"/>
      <c r="I105" s="138"/>
      <c r="J105" s="139"/>
      <c r="K105" s="139"/>
      <c r="L105" s="139"/>
      <c r="M105" s="139"/>
    </row>
    <row r="106" spans="1:13" ht="15">
      <c r="A106" s="163">
        <v>1</v>
      </c>
      <c r="B106" s="161" t="s">
        <v>2042</v>
      </c>
      <c r="C106" s="189" t="s">
        <v>2043</v>
      </c>
      <c r="D106" s="162" t="s">
        <v>2044</v>
      </c>
      <c r="E106" s="161" t="s">
        <v>331</v>
      </c>
      <c r="F106" s="161">
        <v>7</v>
      </c>
      <c r="G106" s="144"/>
      <c r="H106" s="144"/>
      <c r="I106" s="144"/>
      <c r="J106" s="69"/>
      <c r="K106" s="69"/>
      <c r="L106" s="69"/>
      <c r="M106" s="69"/>
    </row>
    <row r="107" spans="1:13" ht="26.25">
      <c r="A107" s="163">
        <v>2</v>
      </c>
      <c r="B107" s="161" t="s">
        <v>2045</v>
      </c>
      <c r="C107" s="189" t="s">
        <v>2046</v>
      </c>
      <c r="D107" s="162" t="s">
        <v>2047</v>
      </c>
      <c r="E107" s="161" t="s">
        <v>331</v>
      </c>
      <c r="F107" s="190">
        <v>24</v>
      </c>
      <c r="G107" s="144"/>
      <c r="H107" s="144"/>
      <c r="I107" s="144"/>
      <c r="J107" s="69"/>
      <c r="K107" s="69"/>
      <c r="L107" s="69"/>
      <c r="M107" s="69"/>
    </row>
    <row r="108" spans="1:13" ht="12.75" customHeight="1">
      <c r="A108" s="264" t="s">
        <v>2048</v>
      </c>
      <c r="B108" s="264"/>
      <c r="C108" s="264"/>
      <c r="D108" s="264"/>
      <c r="E108" s="264"/>
      <c r="F108" s="264"/>
      <c r="G108" s="144"/>
      <c r="H108" s="144"/>
      <c r="I108" s="144"/>
      <c r="J108" s="69"/>
      <c r="K108" s="69"/>
      <c r="L108" s="69"/>
      <c r="M108" s="69"/>
    </row>
    <row r="109" spans="1:13" ht="15" customHeight="1">
      <c r="A109" s="265" t="s">
        <v>519</v>
      </c>
      <c r="B109" s="265"/>
      <c r="C109" s="265"/>
      <c r="D109" s="265"/>
      <c r="E109" s="265"/>
      <c r="F109" s="265"/>
      <c r="G109" s="144"/>
      <c r="H109" s="144"/>
      <c r="I109" s="144"/>
      <c r="J109" s="69"/>
      <c r="K109" s="69"/>
      <c r="L109" s="69"/>
      <c r="M109" s="69"/>
    </row>
    <row r="110" spans="1:13" ht="15" customHeight="1">
      <c r="A110" s="262" t="s">
        <v>115</v>
      </c>
      <c r="B110" s="262"/>
      <c r="C110" s="262"/>
      <c r="D110" s="262"/>
      <c r="E110" s="262"/>
      <c r="F110" s="262"/>
      <c r="G110" s="262"/>
      <c r="H110" s="262"/>
      <c r="I110" s="262"/>
      <c r="J110" s="262"/>
      <c r="K110" s="69"/>
      <c r="L110" s="69"/>
      <c r="M110" s="69"/>
    </row>
    <row r="111" spans="1:13" ht="15" customHeight="1">
      <c r="A111" s="133" t="s">
        <v>2049</v>
      </c>
      <c r="B111" s="263" t="s">
        <v>2050</v>
      </c>
      <c r="C111" s="263"/>
      <c r="D111" s="263"/>
      <c r="E111" s="263"/>
      <c r="F111" s="191"/>
      <c r="G111" s="138"/>
      <c r="H111" s="138"/>
      <c r="I111" s="138"/>
      <c r="J111" s="139"/>
      <c r="K111" s="139"/>
      <c r="L111" s="139"/>
      <c r="M111" s="139"/>
    </row>
    <row r="112" spans="1:13" ht="191.25">
      <c r="A112" s="163">
        <v>1</v>
      </c>
      <c r="B112" s="190" t="s">
        <v>2051</v>
      </c>
      <c r="C112" s="192" t="s">
        <v>2052</v>
      </c>
      <c r="D112" s="193" t="s">
        <v>2053</v>
      </c>
      <c r="E112" s="161" t="s">
        <v>331</v>
      </c>
      <c r="F112" s="161">
        <v>36</v>
      </c>
      <c r="G112" s="144"/>
      <c r="H112" s="144"/>
      <c r="I112" s="144"/>
      <c r="J112" s="69"/>
      <c r="K112" s="69"/>
      <c r="L112" s="69"/>
      <c r="M112" s="69"/>
    </row>
    <row r="113" spans="1:13" ht="15" customHeight="1">
      <c r="A113" s="264" t="s">
        <v>2054</v>
      </c>
      <c r="B113" s="264"/>
      <c r="C113" s="264"/>
      <c r="D113" s="264"/>
      <c r="E113" s="264"/>
      <c r="F113" s="264"/>
      <c r="G113" s="144"/>
      <c r="H113" s="144"/>
      <c r="I113" s="144"/>
      <c r="J113" s="69"/>
      <c r="K113" s="69"/>
      <c r="L113" s="69"/>
      <c r="M113" s="69"/>
    </row>
    <row r="114" spans="1:13" ht="15" customHeight="1">
      <c r="A114" s="265" t="s">
        <v>429</v>
      </c>
      <c r="B114" s="265"/>
      <c r="C114" s="265"/>
      <c r="D114" s="265"/>
      <c r="E114" s="265"/>
      <c r="F114" s="265"/>
      <c r="G114" s="144"/>
      <c r="H114" s="144"/>
      <c r="I114" s="144"/>
      <c r="J114" s="69"/>
      <c r="K114" s="69"/>
      <c r="L114" s="69"/>
      <c r="M114" s="69"/>
    </row>
    <row r="115" spans="1:13" ht="15" customHeight="1">
      <c r="A115" s="262" t="s">
        <v>115</v>
      </c>
      <c r="B115" s="262"/>
      <c r="C115" s="262"/>
      <c r="D115" s="262"/>
      <c r="E115" s="262"/>
      <c r="F115" s="262"/>
      <c r="G115" s="262"/>
      <c r="H115" s="262"/>
      <c r="I115" s="262"/>
      <c r="J115" s="262"/>
      <c r="K115" s="69"/>
      <c r="L115" s="69"/>
      <c r="M115" s="69"/>
    </row>
  </sheetData>
  <sheetProtection selectLockedCells="1" selectUnlockedCells="1"/>
  <mergeCells count="41">
    <mergeCell ref="H1:L1"/>
    <mergeCell ref="A2:M2"/>
    <mergeCell ref="A5:A8"/>
    <mergeCell ref="A9:J9"/>
    <mergeCell ref="A10:J10"/>
    <mergeCell ref="B11:C11"/>
    <mergeCell ref="A16:J16"/>
    <mergeCell ref="B17:E17"/>
    <mergeCell ref="A20:J20"/>
    <mergeCell ref="A21:J21"/>
    <mergeCell ref="B22:E22"/>
    <mergeCell ref="A24:J24"/>
    <mergeCell ref="B25:E25"/>
    <mergeCell ref="A28:J28"/>
    <mergeCell ref="B29:E29"/>
    <mergeCell ref="A35:J35"/>
    <mergeCell ref="B36:E36"/>
    <mergeCell ref="A44:F44"/>
    <mergeCell ref="A45:J45"/>
    <mergeCell ref="B46:E46"/>
    <mergeCell ref="A63:F63"/>
    <mergeCell ref="A86:F86"/>
    <mergeCell ref="A87:J87"/>
    <mergeCell ref="B88:E88"/>
    <mergeCell ref="A109:F109"/>
    <mergeCell ref="A91:F91"/>
    <mergeCell ref="A92:J92"/>
    <mergeCell ref="B93:E93"/>
    <mergeCell ref="A98:F98"/>
    <mergeCell ref="A99:J99"/>
    <mergeCell ref="B100:E100"/>
    <mergeCell ref="A110:J110"/>
    <mergeCell ref="B111:E111"/>
    <mergeCell ref="A113:F113"/>
    <mergeCell ref="A114:F114"/>
    <mergeCell ref="A115:J115"/>
    <mergeCell ref="A102:F102"/>
    <mergeCell ref="A103:F103"/>
    <mergeCell ref="A104:J104"/>
    <mergeCell ref="B105:E105"/>
    <mergeCell ref="A108:F108"/>
  </mergeCells>
  <printOptions/>
  <pageMargins left="0.7083333333333334" right="0.7083333333333334" top="0.7479166666666667" bottom="0.7479166666666667" header="0.5118055555555555" footer="0.5118055555555555"/>
  <pageSetup fitToHeight="7"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Dzintra Dubinska</dc:creator>
  <cp:keywords/>
  <dc:description/>
  <cp:lastModifiedBy>Aija Neimane</cp:lastModifiedBy>
  <cp:lastPrinted>2019-01-02T09:43:15Z</cp:lastPrinted>
  <dcterms:created xsi:type="dcterms:W3CDTF">2018-10-01T13:25:25Z</dcterms:created>
  <dcterms:modified xsi:type="dcterms:W3CDTF">2019-02-08T08:52:10Z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